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cs-acanas-01\Services\SMMAT\06 - MARCHES\1 - CONSULTATIONS\26-064 SSI Moulages\04- DCE\"/>
    </mc:Choice>
  </mc:AlternateContent>
  <xr:revisionPtr revIDLastSave="0" documentId="13_ncr:1_{6FA2CEB9-CB5C-40A9-A43D-AFE7B4E6288F}" xr6:coauthVersionLast="47" xr6:coauthVersionMax="47" xr10:uidLastSave="{00000000-0000-0000-0000-000000000000}"/>
  <bookViews>
    <workbookView xWindow="25080" yWindow="-120" windowWidth="25440" windowHeight="15270" firstSheet="1" activeTab="1" xr2:uid="{00000000-000D-0000-FFFF-FFFF00000000}"/>
  </bookViews>
  <sheets>
    <sheet name="Page de garde" sheetId="1" state="hidden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97" i="3" l="1"/>
  <c r="AA8" i="3"/>
  <c r="G84" i="1"/>
  <c r="G82" i="1"/>
  <c r="G80" i="1"/>
  <c r="G78" i="1"/>
  <c r="E70" i="1"/>
  <c r="E63" i="1"/>
  <c r="E60" i="1"/>
  <c r="E20" i="1"/>
  <c r="E11" i="1"/>
  <c r="J324" i="2"/>
  <c r="J321" i="2"/>
  <c r="J310" i="2"/>
  <c r="J296" i="2"/>
  <c r="J285" i="2"/>
  <c r="J281" i="2"/>
  <c r="J277" i="2"/>
  <c r="J261" i="2"/>
  <c r="J251" i="2"/>
  <c r="J248" i="2"/>
  <c r="J245" i="2"/>
  <c r="J242" i="2"/>
  <c r="J239" i="2"/>
  <c r="J236" i="2"/>
  <c r="J232" i="2"/>
  <c r="J228" i="2"/>
  <c r="J224" i="2"/>
  <c r="J211" i="2"/>
  <c r="J204" i="2"/>
  <c r="J196" i="2"/>
  <c r="J192" i="2"/>
  <c r="J154" i="2"/>
  <c r="J144" i="2"/>
  <c r="J138" i="2"/>
  <c r="J134" i="2"/>
  <c r="J124" i="2"/>
  <c r="J115" i="2"/>
  <c r="J97" i="2"/>
  <c r="J93" i="2"/>
  <c r="J72" i="2"/>
  <c r="J69" i="2"/>
  <c r="J67" i="2"/>
  <c r="F344" i="2" s="1"/>
  <c r="J45" i="2"/>
  <c r="J42" i="2"/>
  <c r="J39" i="2"/>
  <c r="J36" i="2"/>
  <c r="J33" i="2"/>
  <c r="J30" i="2"/>
  <c r="J27" i="2"/>
  <c r="F330" i="2" l="1"/>
  <c r="F331" i="2"/>
  <c r="F350" i="2"/>
  <c r="F318" i="2"/>
  <c r="F349" i="2"/>
  <c r="F317" i="2"/>
  <c r="F319" i="2" s="1"/>
  <c r="F292" i="2"/>
  <c r="F293" i="2"/>
  <c r="F348" i="2"/>
  <c r="F347" i="2"/>
  <c r="F336" i="2"/>
  <c r="F337" i="2"/>
  <c r="F257" i="2"/>
  <c r="F346" i="2"/>
  <c r="F258" i="2"/>
  <c r="F79" i="2"/>
  <c r="F88" i="2"/>
  <c r="F345" i="2"/>
  <c r="F78" i="2"/>
  <c r="F80" i="2" s="1"/>
  <c r="F89" i="2"/>
  <c r="F52" i="2"/>
  <c r="F353" i="2"/>
  <c r="F342" i="2"/>
  <c r="F354" i="2"/>
  <c r="F59" i="2"/>
  <c r="F60" i="2"/>
  <c r="F51" i="2"/>
  <c r="F343" i="2"/>
  <c r="F338" i="2" l="1"/>
  <c r="F355" i="2"/>
  <c r="AA1" i="3" s="1"/>
  <c r="F61" i="2"/>
  <c r="F332" i="2"/>
  <c r="F294" i="2"/>
  <c r="F53" i="2"/>
  <c r="F259" i="2"/>
  <c r="F90" i="2"/>
  <c r="AA3" i="3" l="1"/>
  <c r="AA33" i="3"/>
  <c r="AA37" i="3"/>
  <c r="AA27" i="3" l="1"/>
  <c r="AA42" i="3"/>
  <c r="AA12" i="3"/>
  <c r="AA4" i="3"/>
  <c r="AA24" i="3" l="1"/>
  <c r="AA23" i="3"/>
  <c r="AA5" i="3"/>
  <c r="AA15" i="3"/>
  <c r="AA32" i="3"/>
  <c r="AA7" i="3"/>
  <c r="AA43" i="3" s="1"/>
  <c r="AA13" i="3"/>
  <c r="AA6" i="3" l="1"/>
  <c r="AA18" i="3"/>
  <c r="AA28" i="3"/>
  <c r="AA29" i="3"/>
  <c r="AA46" i="3"/>
  <c r="AA16" i="3"/>
  <c r="AA9" i="3"/>
  <c r="AA47" i="3" s="1"/>
  <c r="AA14" i="3"/>
  <c r="AA93" i="3"/>
  <c r="AA89" i="3" s="1"/>
  <c r="AA34" i="3" l="1"/>
  <c r="AA50" i="3"/>
  <c r="AA11" i="3"/>
  <c r="AA41" i="3"/>
  <c r="AA38" i="3"/>
  <c r="AA21" i="3"/>
  <c r="AA19" i="3"/>
  <c r="AA20" i="3" s="1"/>
  <c r="AA69" i="3" s="1"/>
  <c r="AA10" i="3"/>
  <c r="AA51" i="3" s="1"/>
  <c r="AA25" i="3"/>
  <c r="AA85" i="3"/>
  <c r="AA80" i="3" s="1"/>
  <c r="AA72" i="3" s="1"/>
  <c r="AA64" i="3" s="1"/>
  <c r="AA56" i="3" s="1"/>
  <c r="AA44" i="3" s="1"/>
  <c r="AA17" i="3"/>
  <c r="AA94" i="3"/>
  <c r="AA90" i="3" s="1"/>
  <c r="AA73" i="3"/>
  <c r="AA65" i="3"/>
  <c r="AA57" i="3" s="1"/>
  <c r="AA45" i="3" s="1"/>
  <c r="AA26" i="3" s="1"/>
  <c r="AA61" i="3" l="1"/>
  <c r="AA53" i="3" s="1"/>
  <c r="AA36" i="3" s="1"/>
  <c r="AA77" i="3"/>
  <c r="AA95" i="3"/>
  <c r="AA91" i="3" s="1"/>
  <c r="AA75" i="3"/>
  <c r="AA67" i="3" s="1"/>
  <c r="AA59" i="3" s="1"/>
  <c r="AA49" i="3" s="1"/>
  <c r="AA31" i="3" s="1"/>
  <c r="AA82" i="3"/>
  <c r="AA96" i="3"/>
  <c r="AA92" i="3" s="1"/>
  <c r="AA22" i="3"/>
  <c r="AA30" i="3"/>
  <c r="AA86" i="3"/>
  <c r="AA81" i="3" s="1"/>
  <c r="AA74" i="3" s="1"/>
  <c r="AA66" i="3" s="1"/>
  <c r="AA58" i="3" s="1"/>
  <c r="AA48" i="3" s="1"/>
  <c r="AA35" i="3" l="1"/>
  <c r="AA87" i="3"/>
  <c r="AA83" i="3" s="1"/>
  <c r="AA76" i="3" s="1"/>
  <c r="AA68" i="3" s="1"/>
  <c r="AA60" i="3" s="1"/>
  <c r="AA52" i="3" s="1"/>
  <c r="AA39" i="3"/>
  <c r="AA88" i="3"/>
  <c r="AA84" i="3" s="1"/>
  <c r="AA78" i="3" s="1"/>
  <c r="AA70" i="3" s="1"/>
  <c r="AA62" i="3" s="1"/>
  <c r="AA54" i="3" s="1"/>
  <c r="AA71" i="3"/>
  <c r="AA63" i="3" s="1"/>
  <c r="AA55" i="3" s="1"/>
  <c r="AA40" i="3" s="1"/>
  <c r="AA79" i="3"/>
  <c r="AA98" i="3" l="1"/>
  <c r="AA2" i="3" s="1"/>
  <c r="C358" i="2" s="1"/>
</calcChain>
</file>

<file path=xl/sharedStrings.xml><?xml version="1.0" encoding="utf-8"?>
<sst xmlns="http://schemas.openxmlformats.org/spreadsheetml/2006/main" count="553" uniqueCount="236">
  <si>
    <t>Dossier</t>
  </si>
  <si>
    <t>Date</t>
  </si>
  <si>
    <t>Phase</t>
  </si>
  <si>
    <t>Indice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</si>
  <si>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</si>
  <si>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</si>
  <si>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</si>
  <si>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</si>
  <si>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</si>
  <si>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</si>
  <si>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</si>
  <si>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</si>
  <si>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</si>
  <si>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</si>
  <si>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</si>
  <si>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</si>
  <si>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</si>
  <si>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</si>
  <si>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</si>
  <si>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</si>
  <si>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</si>
  <si>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</si>
  <si>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</si>
  <si>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</si>
  <si>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</si>
  <si>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</si>
  <si>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</si>
  <si>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</si>
  <si>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</si>
  <si>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</si>
  <si>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</si>
  <si>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</si>
  <si>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</si>
  <si>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</si>
  <si>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n°00</t>
  </si>
  <si>
    <t>SSI</t>
  </si>
  <si>
    <t>3.&amp;</t>
  </si>
  <si>
    <t>00.4</t>
  </si>
  <si>
    <t>CLAUSES GENERALES</t>
  </si>
  <si>
    <t>4.&amp;</t>
  </si>
  <si>
    <t>00.4.8</t>
  </si>
  <si>
    <t>PRESTATIONS TECHNIQUES</t>
  </si>
  <si>
    <t>00.4.8.1</t>
  </si>
  <si>
    <t>NETTOYAGE DE CHANTIER</t>
  </si>
  <si>
    <t>ens</t>
  </si>
  <si>
    <t>9.T</t>
  </si>
  <si>
    <t>9.&amp;</t>
  </si>
  <si>
    <t>00.4.8.2</t>
  </si>
  <si>
    <t>DOSSIER D'EXECUTION</t>
  </si>
  <si>
    <t>00.4.8.3</t>
  </si>
  <si>
    <t>DOSSIER DES OUVRAGES EXECUTES</t>
  </si>
  <si>
    <t>00.4.8.4</t>
  </si>
  <si>
    <t>MOYEN DE TRAVAIL EN HAUTEUR</t>
  </si>
  <si>
    <t>00.4.8.5</t>
  </si>
  <si>
    <t>PARAMETRAGE, MISE EN SERVICE ET CONTROLES</t>
  </si>
  <si>
    <t>00.4.8.6</t>
  </si>
  <si>
    <t>DEPOSE DES EQUIPEMENTS EXISTANTS</t>
  </si>
  <si>
    <t>00.4.8.7</t>
  </si>
  <si>
    <t>FORMATION DU PERSONNEL</t>
  </si>
  <si>
    <t>Total H.T. :</t>
  </si>
  <si>
    <t>Total T.V.A. (20%) :</t>
  </si>
  <si>
    <t>Total T.T.C. :</t>
  </si>
  <si>
    <t>00.5</t>
  </si>
  <si>
    <t>MISE EN ŒUVRE</t>
  </si>
  <si>
    <t>00.5.1</t>
  </si>
  <si>
    <t>DISTRIBUTION</t>
  </si>
  <si>
    <t>4.T</t>
  </si>
  <si>
    <t>00.5.1.1</t>
  </si>
  <si>
    <t>Canalisations</t>
  </si>
  <si>
    <t>5.T</t>
  </si>
  <si>
    <t>00.5.1.1.1</t>
  </si>
  <si>
    <t>Tube IRO</t>
  </si>
  <si>
    <t>ml</t>
  </si>
  <si>
    <t>00.5.1.1.2</t>
  </si>
  <si>
    <t>Gaine ICT</t>
  </si>
  <si>
    <t>5.&amp;</t>
  </si>
  <si>
    <t>00.5.1.2</t>
  </si>
  <si>
    <t>Moulures de distribution</t>
  </si>
  <si>
    <t>00.6</t>
  </si>
  <si>
    <t>CLAUSES PARTICULIERES</t>
  </si>
  <si>
    <t>00.6.1</t>
  </si>
  <si>
    <t>CORPS D'ETAT N°1 - ELECTRICITE</t>
  </si>
  <si>
    <t>00.6.1.1</t>
  </si>
  <si>
    <t>Dérivation issue directement du TGBT</t>
  </si>
  <si>
    <t>9.L</t>
  </si>
  <si>
    <t>Localisation : TGBT situé au sous-sol.</t>
  </si>
  <si>
    <t>00.6.1.2</t>
  </si>
  <si>
    <t>Equipement de contrôle et de signalisation</t>
  </si>
  <si>
    <t>Unité</t>
  </si>
  <si>
    <t>Localisation : Local VTP SSI au rez-de-chaussée.</t>
  </si>
  <si>
    <t>00.6.1.3</t>
  </si>
  <si>
    <t>Tableau répétiteur</t>
  </si>
  <si>
    <t>Localisation : Poste Central de Sécurité Incendie du centre hospitalier.</t>
  </si>
  <si>
    <t>00.6.1.4</t>
  </si>
  <si>
    <t>Détecteur automatique d'incendie</t>
  </si>
  <si>
    <t>Localisation : Voir les plans d'implantation.</t>
  </si>
  <si>
    <t>00.6.1.5</t>
  </si>
  <si>
    <t>Détecteur linéaire</t>
  </si>
  <si>
    <t>00.6.1.6</t>
  </si>
  <si>
    <t>Indicateur d'action</t>
  </si>
  <si>
    <t>00.6.1.7</t>
  </si>
  <si>
    <t>Déclencheur manuel</t>
  </si>
  <si>
    <t>Localisation : Voir les plans d’implantation.</t>
  </si>
  <si>
    <t>00.6.1.8</t>
  </si>
  <si>
    <t>Centralisateur de mise en sécurité incendie</t>
  </si>
  <si>
    <t>00.6.1.9</t>
  </si>
  <si>
    <t>Module déporté</t>
  </si>
  <si>
    <t>Localisation : Dans la zone de mise en sécurité incendie desservie ou en VTP.</t>
  </si>
  <si>
    <t>00.6.1.10</t>
  </si>
  <si>
    <t>Dispositif sonore d’alarme feu</t>
  </si>
  <si>
    <t>Localisation : Tout l’établissement.</t>
  </si>
  <si>
    <t>00.6.1.11</t>
  </si>
  <si>
    <t>Dispositif visuel d’alarme feu</t>
  </si>
  <si>
    <t>00.6.1.12</t>
  </si>
  <si>
    <t>Alimentation électrique de sécurité</t>
  </si>
  <si>
    <t>00.6.1.13</t>
  </si>
  <si>
    <t>Ventouse porte coupe-feu</t>
  </si>
  <si>
    <t>00.6.1.14</t>
  </si>
  <si>
    <t>Dispositif de verrouillage d’issues de secours</t>
  </si>
  <si>
    <t>00.6.1.15</t>
  </si>
  <si>
    <t>Volume technique protégé</t>
  </si>
  <si>
    <t>00.6.1.16</t>
  </si>
  <si>
    <t>Câble 1 paire 8/10° SYT1</t>
  </si>
  <si>
    <t>00.6.1.17</t>
  </si>
  <si>
    <t>Câble 1 paire 8/10° CR1</t>
  </si>
  <si>
    <t>00.6.1.18</t>
  </si>
  <si>
    <t>Câble 2 x 1,5mm² CR1</t>
  </si>
  <si>
    <t>00.6.1.19</t>
  </si>
  <si>
    <t>Câble 2 x 1,5mm² C2</t>
  </si>
  <si>
    <t>00.6.1.20</t>
  </si>
  <si>
    <t>Câble 3G 1,5mm² CR1</t>
  </si>
  <si>
    <t>00.6.1.21</t>
  </si>
  <si>
    <t>Câble 5G 1,5mm2 C2</t>
  </si>
  <si>
    <t>00.6.2</t>
  </si>
  <si>
    <t>CORPS D’ETAT N°2 – MENUISERIE</t>
  </si>
  <si>
    <t>00.6.2.1</t>
  </si>
  <si>
    <t>Bloc-porte coupe-feu EI60 (CF1h) 1 vantail simple action</t>
  </si>
  <si>
    <t>00.6.2.2</t>
  </si>
  <si>
    <t>Habillage de bloc-porte</t>
  </si>
  <si>
    <t>00.6.2.3</t>
  </si>
  <si>
    <t>Plan d’évacuation</t>
  </si>
  <si>
    <t>00.6.2.4</t>
  </si>
  <si>
    <t>Plan d’intervention</t>
  </si>
  <si>
    <t>Localisation : Entrées principales de l'établissement.</t>
  </si>
  <si>
    <t>00.6.3</t>
  </si>
  <si>
    <t>CORPS D’ETAT N°3 – MAÇONNERIE</t>
  </si>
  <si>
    <t>00.6.3.1</t>
  </si>
  <si>
    <t>00.6.3.2</t>
  </si>
  <si>
    <t>Raccord divers</t>
  </si>
  <si>
    <t>Localisation : Matériels déposés et équipements créés.</t>
  </si>
  <si>
    <t>00.6.4</t>
  </si>
  <si>
    <t>CORPS D’ETAT N°4 – PEINTURE</t>
  </si>
  <si>
    <t>00.6.4.1</t>
  </si>
  <si>
    <t>Peinture des bloc-porte et des cloisons</t>
  </si>
  <si>
    <t>00.6.4.2</t>
  </si>
  <si>
    <t>Peinture sur mur, imposte, encadrement de blocs-porte créé et suite à la dépose</t>
  </si>
  <si>
    <t>RECAPITULATIF
Lot n°00 SSI</t>
  </si>
  <si>
    <t>RECAPITULATIF DES CHAPITRES</t>
  </si>
  <si>
    <t>00.4 - CLAUSES GENERALES</t>
  </si>
  <si>
    <t>- 00.4.8 - PRESTATIONS TECHNIQUES</t>
  </si>
  <si>
    <t>00.5 - MISE EN ŒUVRE</t>
  </si>
  <si>
    <t>- 00.5.1 - DISTRIBUTION</t>
  </si>
  <si>
    <t>00.6 - CLAUSES PARTICULIERES</t>
  </si>
  <si>
    <t>- 00.6.1 - CORPS D'ETAT N°1 - ELECTRICITE</t>
  </si>
  <si>
    <t>- 00.6.2 - CORPS D’ETAT N°2 – MENUISERIE</t>
  </si>
  <si>
    <t>- 00.6.3 - CORPS D’ETAT N°3 – MAÇONNERIE</t>
  </si>
  <si>
    <t>- 00.6.4 - CORPS D’ETAT N°4 – PEINTURE</t>
  </si>
  <si>
    <t>Total du lot SSI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</si>
  <si>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</si>
  <si>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</si>
  <si>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</si>
  <si>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</si>
  <si>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</si>
  <si>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</si>
  <si>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</si>
  <si>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</si>
  <si>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</si>
  <si>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</si>
  <si>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</si>
  <si>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</si>
  <si>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</si>
  <si>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</si>
  <si>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</si>
  <si>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</si>
  <si>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</si>
  <si>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</si>
  <si>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</si>
  <si>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</si>
  <si>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</si>
  <si>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</si>
  <si>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</si>
  <si>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</si>
  <si>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</si>
  <si>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</si>
  <si>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</si>
  <si>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</si>
  <si>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</si>
  <si>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</si>
  <si>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</si>
  <si>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</si>
  <si>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</si>
  <si>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Remplacement du système de sécurité incendie du bâtiment n°12 (Musée)</t>
  </si>
  <si>
    <t>AFF12026</t>
  </si>
  <si>
    <t>OUVRAGES</t>
  </si>
  <si>
    <t>Ouvrages Consultation &amp; Marchés</t>
  </si>
  <si>
    <t>DCE</t>
  </si>
  <si>
    <t>1 Avenue Claude Vellefaux</t>
  </si>
  <si>
    <t>75010 PARIS</t>
  </si>
  <si>
    <t>Centre Hospitalier St-Louis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</si>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</sst>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7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3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horizontal="right" vertical="top" wrapText="1"/>
      <protection locked="0"/>
    </xf>
    <xf numFmtId="0" fontId="11" fillId="0" borderId="11" xfId="0" applyFont="1" applyBorder="1" applyAlignment="1">
      <alignment vertical="top" wrapText="1"/>
    </xf>
    <xf numFmtId="165" fontId="9" fillId="0" borderId="9" xfId="0" applyNumberFormat="1" applyFont="1" applyBorder="1" applyAlignment="1">
      <alignment horizontal="right" vertical="top" wrapText="1"/>
    </xf>
    <xf numFmtId="165" fontId="9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10" fontId="4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0" fontId="4" fillId="0" borderId="11" xfId="0" applyNumberFormat="1" applyFont="1" applyBorder="1" applyAlignment="1">
      <alignment horizontal="right" vertical="top" wrapText="1"/>
    </xf>
    <xf numFmtId="10" fontId="4" fillId="0" borderId="24" xfId="0" applyNumberFormat="1" applyFont="1" applyBorder="1" applyAlignment="1">
      <alignment horizontal="right" vertical="top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10" fillId="0" borderId="18" xfId="0" applyFont="1" applyBorder="1" applyAlignment="1">
      <alignment vertical="top" wrapText="1"/>
    </xf>
    <xf numFmtId="164" fontId="10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0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0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14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5" xfId="0" applyNumberFormat="1" applyFont="1" applyBorder="1" applyAlignment="1">
      <alignment horizontal="right" vertical="top" wrapText="1"/>
    </xf>
    <xf numFmtId="0" fontId="10" fillId="0" borderId="4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164" fontId="10" fillId="0" borderId="7" xfId="0" applyNumberFormat="1" applyFont="1" applyBorder="1" applyAlignment="1">
      <alignment horizontal="right" vertical="top" wrapText="1"/>
    </xf>
    <xf numFmtId="164" fontId="10" fillId="0" borderId="8" xfId="0" applyNumberFormat="1" applyFont="1" applyBorder="1" applyAlignment="1">
      <alignment horizontal="right"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167" fontId="4" fillId="0" borderId="12" xfId="0" applyNumberFormat="1" applyFont="1" applyBorder="1" applyAlignment="1" applyProtection="1">
      <alignment vertical="top" wrapText="1"/>
      <protection locked="0"/>
    </xf>
    <xf numFmtId="0" fontId="4" fillId="0" borderId="12" xfId="0" applyFont="1" applyBorder="1" applyAlignment="1" applyProtection="1">
      <alignment vertical="top" wrapText="1"/>
      <protection locked="0"/>
    </xf>
    <xf numFmtId="0" fontId="10" fillId="0" borderId="0" xfId="0" applyFont="1" applyAlignment="1">
      <alignment horizontal="center" vertical="top" wrapText="1"/>
    </xf>
    <xf numFmtId="166" fontId="4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554687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42578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7"/>
      <c r="F2" s="57"/>
      <c r="G2" s="57"/>
      <c r="H2" s="57"/>
      <c r="I2" s="8"/>
    </row>
    <row r="3" spans="2:9" ht="9" customHeight="1" x14ac:dyDescent="0.25">
      <c r="B3" s="5"/>
      <c r="C3" s="6"/>
      <c r="D3" s="7"/>
      <c r="E3" s="57"/>
      <c r="F3" s="57"/>
      <c r="G3" s="57"/>
      <c r="H3" s="57"/>
      <c r="I3" s="8"/>
    </row>
    <row r="4" spans="2:9" ht="9" customHeight="1" x14ac:dyDescent="0.25">
      <c r="B4" s="5"/>
      <c r="C4" s="6"/>
      <c r="D4" s="7"/>
      <c r="E4" s="57"/>
      <c r="F4" s="57"/>
      <c r="G4" s="57"/>
      <c r="H4" s="57"/>
      <c r="I4" s="8"/>
    </row>
    <row r="5" spans="2:9" ht="9" customHeight="1" x14ac:dyDescent="0.25">
      <c r="B5" s="5"/>
      <c r="C5" s="6"/>
      <c r="D5" s="7"/>
      <c r="E5" s="57"/>
      <c r="F5" s="57"/>
      <c r="G5" s="57"/>
      <c r="H5" s="57"/>
      <c r="I5" s="8"/>
    </row>
    <row r="6" spans="2:9" ht="9" customHeight="1" x14ac:dyDescent="0.25">
      <c r="B6" s="5"/>
      <c r="C6" s="6"/>
      <c r="D6" s="7"/>
      <c r="E6" s="57"/>
      <c r="F6" s="57"/>
      <c r="G6" s="57"/>
      <c r="H6" s="57"/>
      <c r="I6" s="8"/>
    </row>
    <row r="7" spans="2:9" ht="9" customHeight="1" x14ac:dyDescent="0.25">
      <c r="B7" s="5"/>
      <c r="C7" s="6"/>
      <c r="D7" s="7"/>
      <c r="E7" s="57"/>
      <c r="F7" s="57"/>
      <c r="G7" s="57"/>
      <c r="H7" s="57"/>
      <c r="I7" s="8"/>
    </row>
    <row r="8" spans="2:9" ht="9" customHeight="1" x14ac:dyDescent="0.25">
      <c r="B8" s="5"/>
      <c r="C8" s="6"/>
      <c r="D8" s="7"/>
      <c r="E8" s="57"/>
      <c r="F8" s="57"/>
      <c r="G8" s="57"/>
      <c r="H8" s="57"/>
      <c r="I8" s="8"/>
    </row>
    <row r="9" spans="2:9" ht="9" customHeight="1" x14ac:dyDescent="0.25">
      <c r="B9" s="5"/>
      <c r="C9" s="6"/>
      <c r="D9" s="7"/>
      <c r="E9" s="57"/>
      <c r="F9" s="57"/>
      <c r="G9" s="57"/>
      <c r="H9" s="57"/>
      <c r="I9" s="8"/>
    </row>
    <row r="10" spans="2:9" ht="9" customHeight="1" x14ac:dyDescent="0.25">
      <c r="B10" s="5"/>
      <c r="C10" s="6"/>
      <c r="D10" s="7"/>
      <c r="E10" s="57"/>
      <c r="F10" s="57"/>
      <c r="G10" s="57"/>
      <c r="H10" s="57"/>
      <c r="I10" s="8"/>
    </row>
    <row r="11" spans="2:9" ht="9" customHeight="1" x14ac:dyDescent="0.25">
      <c r="B11" s="5"/>
      <c r="C11" s="6"/>
      <c r="D11" s="7"/>
      <c r="E11" s="52" t="str">
        <f>IF(Paramètres!C5&lt;&gt;"",Paramètres!C5,"")</f>
        <v>Remplacement du système de sécurité incendie du bâtiment n°12 (Musée)</v>
      </c>
      <c r="F11" s="52"/>
      <c r="G11" s="52"/>
      <c r="H11" s="52"/>
      <c r="I11" s="8"/>
    </row>
    <row r="12" spans="2:9" ht="9" customHeight="1" x14ac:dyDescent="0.25">
      <c r="B12" s="5"/>
      <c r="C12" s="6"/>
      <c r="D12" s="7"/>
      <c r="E12" s="52"/>
      <c r="F12" s="52"/>
      <c r="G12" s="52"/>
      <c r="H12" s="52"/>
      <c r="I12" s="8"/>
    </row>
    <row r="13" spans="2:9" ht="9" customHeight="1" x14ac:dyDescent="0.25">
      <c r="B13" s="5"/>
      <c r="C13" s="6"/>
      <c r="D13" s="7"/>
      <c r="E13" s="52"/>
      <c r="F13" s="52"/>
      <c r="G13" s="52"/>
      <c r="H13" s="52"/>
      <c r="I13" s="8"/>
    </row>
    <row r="14" spans="2:9" ht="9" customHeight="1" x14ac:dyDescent="0.25">
      <c r="B14" s="5"/>
      <c r="C14" s="6"/>
      <c r="D14" s="7"/>
      <c r="E14" s="52"/>
      <c r="F14" s="52"/>
      <c r="G14" s="52"/>
      <c r="H14" s="52"/>
      <c r="I14" s="8"/>
    </row>
    <row r="15" spans="2:9" ht="9" customHeight="1" x14ac:dyDescent="0.25">
      <c r="B15" s="5"/>
      <c r="C15" s="6"/>
      <c r="D15" s="7"/>
      <c r="E15" s="52"/>
      <c r="F15" s="52"/>
      <c r="G15" s="52"/>
      <c r="H15" s="52"/>
      <c r="I15" s="8"/>
    </row>
    <row r="16" spans="2:9" ht="9" customHeight="1" x14ac:dyDescent="0.25">
      <c r="B16" s="5"/>
      <c r="C16" s="6"/>
      <c r="D16" s="7"/>
      <c r="E16" s="52"/>
      <c r="F16" s="52"/>
      <c r="G16" s="52"/>
      <c r="H16" s="52"/>
      <c r="I16" s="8"/>
    </row>
    <row r="17" spans="2:9" ht="9" customHeight="1" x14ac:dyDescent="0.25">
      <c r="B17" s="5"/>
      <c r="C17" s="6"/>
      <c r="D17" s="7"/>
      <c r="E17" s="52"/>
      <c r="F17" s="52"/>
      <c r="G17" s="52"/>
      <c r="H17" s="52"/>
      <c r="I17" s="8"/>
    </row>
    <row r="18" spans="2:9" ht="9" customHeight="1" x14ac:dyDescent="0.25">
      <c r="B18" s="5"/>
      <c r="C18" s="6"/>
      <c r="D18" s="7"/>
      <c r="E18" s="52"/>
      <c r="F18" s="52"/>
      <c r="G18" s="52"/>
      <c r="H18" s="52"/>
      <c r="I18" s="8"/>
    </row>
    <row r="19" spans="2:9" ht="9" customHeight="1" x14ac:dyDescent="0.25">
      <c r="B19" s="5"/>
      <c r="C19" s="6"/>
      <c r="D19" s="7"/>
      <c r="E19" s="52"/>
      <c r="F19" s="52"/>
      <c r="G19" s="52"/>
      <c r="H19" s="52"/>
      <c r="I19" s="8"/>
    </row>
    <row r="20" spans="2:9" ht="9" customHeight="1" x14ac:dyDescent="0.25">
      <c r="B20" s="5"/>
      <c r="C20" s="6"/>
      <c r="D20" s="7"/>
      <c r="E20" s="52" t="str">
        <f>IF(Paramètres!C24&lt;&gt;"",Paramètres!C24,"") &amp; CHAR(10) &amp; IF(Paramètres!C26&lt;&gt;"",Paramètres!C26,"") &amp; CHAR(10) &amp; IF(Paramètres!C28&lt;&gt;"",Paramètres!C28,"")</f>
        <v>1 Avenue Claude Vellefaux
75010 PARIS
Centre Hospitalier St-Louis</v>
      </c>
      <c r="F20" s="52"/>
      <c r="G20" s="52"/>
      <c r="H20" s="52"/>
      <c r="I20" s="8"/>
    </row>
    <row r="21" spans="2:9" ht="9" customHeight="1" x14ac:dyDescent="0.25">
      <c r="B21" s="5"/>
      <c r="C21" s="6"/>
      <c r="D21" s="7"/>
      <c r="E21" s="52"/>
      <c r="F21" s="52"/>
      <c r="G21" s="52"/>
      <c r="H21" s="52"/>
      <c r="I21" s="8"/>
    </row>
    <row r="22" spans="2:9" ht="9" customHeight="1" x14ac:dyDescent="0.25">
      <c r="B22" s="5"/>
      <c r="C22" s="6"/>
      <c r="D22" s="7"/>
      <c r="E22" s="52"/>
      <c r="F22" s="52"/>
      <c r="G22" s="52"/>
      <c r="H22" s="52"/>
      <c r="I22" s="8"/>
    </row>
    <row r="23" spans="2:9" ht="9" customHeight="1" x14ac:dyDescent="0.25">
      <c r="B23" s="5"/>
      <c r="C23" s="6"/>
      <c r="D23" s="7"/>
      <c r="E23" s="52"/>
      <c r="F23" s="52"/>
      <c r="G23" s="52"/>
      <c r="H23" s="52"/>
      <c r="I23" s="8"/>
    </row>
    <row r="24" spans="2:9" ht="9" customHeight="1" x14ac:dyDescent="0.25">
      <c r="B24" s="5"/>
      <c r="C24" s="6"/>
      <c r="D24" s="7"/>
      <c r="E24" s="52"/>
      <c r="F24" s="52"/>
      <c r="G24" s="52"/>
      <c r="H24" s="52"/>
      <c r="I24" s="8"/>
    </row>
    <row r="25" spans="2:9" ht="9" customHeight="1" x14ac:dyDescent="0.25">
      <c r="B25" s="5"/>
      <c r="C25" s="6"/>
      <c r="D25" s="7"/>
      <c r="E25" s="52"/>
      <c r="F25" s="52"/>
      <c r="G25" s="52"/>
      <c r="H25" s="52"/>
      <c r="I25" s="8"/>
    </row>
    <row r="26" spans="2:9" ht="9" customHeight="1" x14ac:dyDescent="0.25">
      <c r="B26" s="5"/>
      <c r="C26" s="6"/>
      <c r="D26" s="7"/>
      <c r="E26" s="52"/>
      <c r="F26" s="52"/>
      <c r="G26" s="52"/>
      <c r="H26" s="52"/>
      <c r="I26" s="8"/>
    </row>
    <row r="27" spans="2:9" ht="9" customHeight="1" x14ac:dyDescent="0.25">
      <c r="B27" s="5"/>
      <c r="C27" s="6"/>
      <c r="D27" s="7"/>
      <c r="E27" s="52"/>
      <c r="F27" s="52"/>
      <c r="G27" s="52"/>
      <c r="H27" s="52"/>
      <c r="I27" s="8"/>
    </row>
    <row r="28" spans="2:9" ht="9" customHeight="1" x14ac:dyDescent="0.25">
      <c r="B28" s="5"/>
      <c r="C28" s="6"/>
      <c r="D28" s="7"/>
      <c r="E28" s="57"/>
      <c r="F28" s="57"/>
      <c r="G28" s="57"/>
      <c r="H28" s="57"/>
      <c r="I28" s="8"/>
    </row>
    <row r="29" spans="2:9" ht="9" customHeight="1" x14ac:dyDescent="0.25">
      <c r="B29" s="5"/>
      <c r="C29" s="6"/>
      <c r="D29" s="7"/>
      <c r="E29" s="57"/>
      <c r="F29" s="57"/>
      <c r="G29" s="57"/>
      <c r="H29" s="57"/>
      <c r="I29" s="8"/>
    </row>
    <row r="30" spans="2:9" ht="9" customHeight="1" x14ac:dyDescent="0.25">
      <c r="B30" s="5"/>
      <c r="C30" s="6"/>
      <c r="D30" s="7"/>
      <c r="E30" s="57"/>
      <c r="F30" s="57"/>
      <c r="G30" s="57"/>
      <c r="H30" s="57"/>
      <c r="I30" s="8"/>
    </row>
    <row r="31" spans="2:9" ht="9" customHeight="1" x14ac:dyDescent="0.25">
      <c r="B31" s="5"/>
      <c r="C31" s="6"/>
      <c r="D31" s="7"/>
      <c r="E31" s="57"/>
      <c r="F31" s="57"/>
      <c r="G31" s="57"/>
      <c r="H31" s="57"/>
      <c r="I31" s="8"/>
    </row>
    <row r="32" spans="2:9" ht="9" customHeight="1" x14ac:dyDescent="0.25">
      <c r="B32" s="5"/>
      <c r="C32" s="6"/>
      <c r="D32" s="7"/>
      <c r="E32" s="57"/>
      <c r="F32" s="57"/>
      <c r="G32" s="57"/>
      <c r="H32" s="57"/>
      <c r="I32" s="8"/>
    </row>
    <row r="33" spans="2:9" ht="9" customHeight="1" x14ac:dyDescent="0.25">
      <c r="B33" s="5"/>
      <c r="C33" s="6"/>
      <c r="D33" s="7"/>
      <c r="E33" s="57"/>
      <c r="F33" s="57"/>
      <c r="G33" s="57"/>
      <c r="H33" s="57"/>
      <c r="I33" s="8"/>
    </row>
    <row r="34" spans="2:9" ht="9" customHeight="1" x14ac:dyDescent="0.25">
      <c r="B34" s="5"/>
      <c r="C34" s="6"/>
      <c r="D34" s="7"/>
      <c r="E34" s="57"/>
      <c r="F34" s="57"/>
      <c r="G34" s="57"/>
      <c r="H34" s="57"/>
      <c r="I34" s="8"/>
    </row>
    <row r="35" spans="2:9" ht="9" customHeight="1" x14ac:dyDescent="0.25">
      <c r="B35" s="5"/>
      <c r="C35" s="6"/>
      <c r="D35" s="7"/>
      <c r="E35" s="57"/>
      <c r="F35" s="57"/>
      <c r="G35" s="57"/>
      <c r="H35" s="57"/>
      <c r="I35" s="8"/>
    </row>
    <row r="36" spans="2:9" ht="9" customHeight="1" x14ac:dyDescent="0.25">
      <c r="B36" s="5"/>
      <c r="C36" s="6"/>
      <c r="D36" s="7"/>
      <c r="E36" s="57"/>
      <c r="F36" s="57"/>
      <c r="G36" s="57"/>
      <c r="H36" s="57"/>
      <c r="I36" s="8"/>
    </row>
    <row r="37" spans="2:9" ht="9" customHeight="1" x14ac:dyDescent="0.25">
      <c r="B37" s="5"/>
      <c r="C37" s="6"/>
      <c r="D37" s="7"/>
      <c r="E37" s="57"/>
      <c r="F37" s="57"/>
      <c r="G37" s="57"/>
      <c r="H37" s="57"/>
      <c r="I37" s="8"/>
    </row>
    <row r="38" spans="2:9" ht="9" customHeight="1" x14ac:dyDescent="0.25">
      <c r="B38" s="5"/>
      <c r="C38" s="6"/>
      <c r="D38" s="7"/>
      <c r="E38" s="57"/>
      <c r="F38" s="57"/>
      <c r="G38" s="57"/>
      <c r="H38" s="57"/>
      <c r="I38" s="8"/>
    </row>
    <row r="39" spans="2:9" ht="9" customHeight="1" x14ac:dyDescent="0.25">
      <c r="B39" s="5"/>
      <c r="C39" s="6"/>
      <c r="D39" s="7"/>
      <c r="E39" s="57"/>
      <c r="F39" s="57"/>
      <c r="G39" s="57"/>
      <c r="H39" s="57"/>
      <c r="I39" s="8"/>
    </row>
    <row r="40" spans="2:9" ht="9" customHeight="1" x14ac:dyDescent="0.25">
      <c r="B40" s="5"/>
      <c r="C40" s="6"/>
      <c r="D40" s="7"/>
      <c r="E40" s="57"/>
      <c r="F40" s="57"/>
      <c r="G40" s="57"/>
      <c r="H40" s="57"/>
      <c r="I40" s="8"/>
    </row>
    <row r="41" spans="2:9" ht="9" customHeight="1" x14ac:dyDescent="0.25">
      <c r="B41" s="5"/>
      <c r="C41" s="6"/>
      <c r="D41" s="7"/>
      <c r="E41" s="57"/>
      <c r="F41" s="57"/>
      <c r="G41" s="57"/>
      <c r="H41" s="57"/>
      <c r="I41" s="8"/>
    </row>
    <row r="42" spans="2:9" ht="9" customHeight="1" x14ac:dyDescent="0.25">
      <c r="B42" s="5"/>
      <c r="C42" s="6"/>
      <c r="D42" s="7"/>
      <c r="E42" s="57"/>
      <c r="F42" s="57"/>
      <c r="G42" s="57"/>
      <c r="H42" s="57"/>
      <c r="I42" s="8"/>
    </row>
    <row r="43" spans="2:9" ht="9" customHeight="1" x14ac:dyDescent="0.25">
      <c r="B43" s="5"/>
      <c r="C43" s="6"/>
      <c r="D43" s="7"/>
      <c r="E43" s="57"/>
      <c r="F43" s="57"/>
      <c r="G43" s="57"/>
      <c r="H43" s="57"/>
      <c r="I43" s="8"/>
    </row>
    <row r="44" spans="2:9" ht="9" customHeight="1" x14ac:dyDescent="0.25">
      <c r="B44" s="5"/>
      <c r="C44" s="6"/>
      <c r="D44" s="7"/>
      <c r="E44" s="57"/>
      <c r="F44" s="57"/>
      <c r="G44" s="57"/>
      <c r="H44" s="57"/>
      <c r="I44" s="8"/>
    </row>
    <row r="45" spans="2:9" ht="9" customHeight="1" x14ac:dyDescent="0.25">
      <c r="B45" s="5"/>
      <c r="C45" s="6"/>
      <c r="D45" s="7"/>
      <c r="E45" s="57"/>
      <c r="F45" s="57"/>
      <c r="G45" s="57"/>
      <c r="H45" s="5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7"/>
      <c r="F47" s="57"/>
      <c r="G47" s="57"/>
      <c r="H47" s="57"/>
      <c r="I47" s="8"/>
    </row>
    <row r="48" spans="2:9" ht="9" customHeight="1" x14ac:dyDescent="0.25">
      <c r="B48" s="5"/>
      <c r="C48" s="6"/>
      <c r="D48" s="7"/>
      <c r="E48" s="57"/>
      <c r="F48" s="57"/>
      <c r="G48" s="57"/>
      <c r="H48" s="57"/>
      <c r="I48" s="8"/>
    </row>
    <row r="49" spans="2:9" ht="9" customHeight="1" x14ac:dyDescent="0.25">
      <c r="B49" s="5"/>
      <c r="C49" s="6"/>
      <c r="D49" s="7"/>
      <c r="E49" s="57"/>
      <c r="F49" s="57"/>
      <c r="G49" s="57"/>
      <c r="H49" s="57"/>
      <c r="I49" s="8"/>
    </row>
    <row r="50" spans="2:9" ht="9" customHeight="1" x14ac:dyDescent="0.25">
      <c r="B50" s="5"/>
      <c r="C50" s="6"/>
      <c r="D50" s="7"/>
      <c r="E50" s="57"/>
      <c r="F50" s="57"/>
      <c r="G50" s="57"/>
      <c r="H50" s="57"/>
      <c r="I50" s="8"/>
    </row>
    <row r="51" spans="2:9" ht="9" customHeight="1" x14ac:dyDescent="0.25">
      <c r="B51" s="5"/>
      <c r="C51" s="6"/>
      <c r="D51" s="7"/>
      <c r="E51" s="57"/>
      <c r="F51" s="57"/>
      <c r="G51" s="57"/>
      <c r="H51" s="57"/>
      <c r="I51" s="8"/>
    </row>
    <row r="52" spans="2:9" ht="9" customHeight="1" x14ac:dyDescent="0.25">
      <c r="B52" s="5"/>
      <c r="C52" s="6"/>
      <c r="D52" s="7"/>
      <c r="E52" s="57"/>
      <c r="F52" s="57"/>
      <c r="G52" s="57"/>
      <c r="H52" s="57"/>
      <c r="I52" s="8"/>
    </row>
    <row r="53" spans="2:9" ht="9" customHeight="1" x14ac:dyDescent="0.25">
      <c r="B53" s="5"/>
      <c r="C53" s="6"/>
      <c r="D53" s="7"/>
      <c r="E53" s="57"/>
      <c r="F53" s="57"/>
      <c r="G53" s="57"/>
      <c r="H53" s="57"/>
      <c r="I53" s="8"/>
    </row>
    <row r="54" spans="2:9" ht="9" customHeight="1" x14ac:dyDescent="0.25">
      <c r="B54" s="5"/>
      <c r="C54" s="6"/>
      <c r="D54" s="7"/>
      <c r="E54" s="57"/>
      <c r="F54" s="57"/>
      <c r="G54" s="57"/>
      <c r="H54" s="57"/>
      <c r="I54" s="8"/>
    </row>
    <row r="55" spans="2:9" ht="9" customHeight="1" x14ac:dyDescent="0.25">
      <c r="B55" s="5"/>
      <c r="C55" s="6"/>
      <c r="D55" s="7"/>
      <c r="E55" s="57"/>
      <c r="F55" s="57"/>
      <c r="G55" s="57"/>
      <c r="H55" s="57"/>
      <c r="I55" s="8"/>
    </row>
    <row r="56" spans="2:9" ht="9" customHeight="1" x14ac:dyDescent="0.25">
      <c r="B56" s="5"/>
      <c r="C56" s="6"/>
      <c r="D56" s="7"/>
      <c r="E56" s="57"/>
      <c r="F56" s="57"/>
      <c r="G56" s="57"/>
      <c r="H56" s="57"/>
      <c r="I56" s="8"/>
    </row>
    <row r="57" spans="2:9" ht="9" customHeight="1" x14ac:dyDescent="0.25">
      <c r="B57" s="5"/>
      <c r="C57" s="6"/>
      <c r="D57" s="7"/>
      <c r="E57" s="57"/>
      <c r="F57" s="57"/>
      <c r="G57" s="57"/>
      <c r="H57" s="57"/>
      <c r="I57" s="8"/>
    </row>
    <row r="58" spans="2:9" ht="9" customHeight="1" x14ac:dyDescent="0.25">
      <c r="B58" s="5"/>
      <c r="C58" s="6"/>
      <c r="D58" s="7"/>
      <c r="E58" s="57"/>
      <c r="F58" s="57"/>
      <c r="G58" s="57"/>
      <c r="H58" s="57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7" t="str">
        <f>IF(Paramètres!C9&lt;&gt;"",Paramètres!C9,"")</f>
        <v>OUVRAGES</v>
      </c>
      <c r="F60" s="47"/>
      <c r="G60" s="47"/>
      <c r="H60" s="47"/>
      <c r="I60" s="8"/>
    </row>
    <row r="61" spans="2:9" ht="9" customHeight="1" x14ac:dyDescent="0.25">
      <c r="B61" s="5"/>
      <c r="C61" s="6"/>
      <c r="D61" s="7"/>
      <c r="E61" s="47"/>
      <c r="F61" s="47"/>
      <c r="G61" s="47"/>
      <c r="H61" s="47"/>
      <c r="I61" s="8"/>
    </row>
    <row r="62" spans="2:9" ht="9" customHeight="1" x14ac:dyDescent="0.25">
      <c r="B62" s="5"/>
      <c r="C62" s="6"/>
      <c r="D62" s="7"/>
      <c r="E62" s="47"/>
      <c r="F62" s="47"/>
      <c r="G62" s="47"/>
      <c r="H62" s="47"/>
      <c r="I62" s="8"/>
    </row>
    <row r="63" spans="2:9" ht="9" customHeight="1" x14ac:dyDescent="0.25">
      <c r="B63" s="5"/>
      <c r="C63" s="6"/>
      <c r="D63" s="7"/>
      <c r="E63" s="47" t="str">
        <f>IF(Paramètres!C11&lt;&gt;"",Paramètres!C11,"")</f>
        <v>Ouvrages Consultation &amp; Marchés</v>
      </c>
      <c r="F63" s="47"/>
      <c r="G63" s="47"/>
      <c r="H63" s="47"/>
      <c r="I63" s="8"/>
    </row>
    <row r="64" spans="2:9" ht="9" customHeight="1" x14ac:dyDescent="0.25">
      <c r="B64" s="5"/>
      <c r="C64" s="6"/>
      <c r="D64" s="7"/>
      <c r="E64" s="47"/>
      <c r="F64" s="47"/>
      <c r="G64" s="47"/>
      <c r="H64" s="47"/>
      <c r="I64" s="8"/>
    </row>
    <row r="65" spans="2:9" ht="9" customHeight="1" x14ac:dyDescent="0.25">
      <c r="B65" s="5"/>
      <c r="C65" s="6"/>
      <c r="D65" s="7"/>
      <c r="E65" s="47"/>
      <c r="F65" s="47"/>
      <c r="G65" s="47"/>
      <c r="H65" s="47"/>
      <c r="I65" s="8"/>
    </row>
    <row r="66" spans="2:9" ht="9" customHeight="1" x14ac:dyDescent="0.25">
      <c r="B66" s="5"/>
      <c r="C66" s="6"/>
      <c r="D66" s="7"/>
      <c r="E66" s="47"/>
      <c r="F66" s="47"/>
      <c r="G66" s="47"/>
      <c r="H66" s="47"/>
      <c r="I66" s="8"/>
    </row>
    <row r="67" spans="2:9" ht="9" customHeight="1" x14ac:dyDescent="0.25">
      <c r="B67" s="5"/>
      <c r="C67" s="6"/>
      <c r="D67" s="7"/>
      <c r="E67" s="47"/>
      <c r="F67" s="47"/>
      <c r="G67" s="47"/>
      <c r="H67" s="47"/>
      <c r="I67" s="8"/>
    </row>
    <row r="68" spans="2:9" ht="9" customHeight="1" x14ac:dyDescent="0.25">
      <c r="B68" s="5"/>
      <c r="C68" s="6"/>
      <c r="D68" s="7"/>
      <c r="E68" s="47"/>
      <c r="F68" s="47"/>
      <c r="G68" s="47"/>
      <c r="H68" s="47"/>
      <c r="I68" s="8"/>
    </row>
    <row r="69" spans="2:9" ht="9" customHeight="1" x14ac:dyDescent="0.25">
      <c r="B69" s="5"/>
      <c r="C69" s="6"/>
      <c r="D69" s="7"/>
      <c r="E69" s="47"/>
      <c r="F69" s="47"/>
      <c r="G69" s="47"/>
      <c r="H69" s="47"/>
      <c r="I69" s="8"/>
    </row>
    <row r="70" spans="2:9" ht="9" customHeight="1" x14ac:dyDescent="0.25">
      <c r="B70" s="5"/>
      <c r="C70" s="6"/>
      <c r="D70" s="7"/>
      <c r="E70" s="48" t="str">
        <f>IF(Paramètres!C3&lt;&gt;"",Paramètres!C3,"")</f>
        <v>DPGF</v>
      </c>
      <c r="F70" s="49"/>
      <c r="G70" s="49"/>
      <c r="H70" s="50"/>
      <c r="I70" s="8"/>
    </row>
    <row r="71" spans="2:9" ht="9" customHeight="1" x14ac:dyDescent="0.25">
      <c r="B71" s="5"/>
      <c r="C71" s="6"/>
      <c r="D71" s="7"/>
      <c r="E71" s="51"/>
      <c r="F71" s="52"/>
      <c r="G71" s="52"/>
      <c r="H71" s="53"/>
      <c r="I71" s="8"/>
    </row>
    <row r="72" spans="2:9" ht="9" customHeight="1" x14ac:dyDescent="0.25">
      <c r="B72" s="5"/>
      <c r="C72" s="6"/>
      <c r="D72" s="7"/>
      <c r="E72" s="51"/>
      <c r="F72" s="52"/>
      <c r="G72" s="52"/>
      <c r="H72" s="53"/>
      <c r="I72" s="8"/>
    </row>
    <row r="73" spans="2:9" ht="9" customHeight="1" x14ac:dyDescent="0.25">
      <c r="B73" s="5"/>
      <c r="C73" s="6"/>
      <c r="D73" s="7"/>
      <c r="E73" s="51"/>
      <c r="F73" s="52"/>
      <c r="G73" s="52"/>
      <c r="H73" s="53"/>
      <c r="I73" s="8"/>
    </row>
    <row r="74" spans="2:9" ht="9" customHeight="1" x14ac:dyDescent="0.25">
      <c r="B74" s="5"/>
      <c r="C74" s="6"/>
      <c r="D74" s="7"/>
      <c r="E74" s="51"/>
      <c r="F74" s="52"/>
      <c r="G74" s="52"/>
      <c r="H74" s="53"/>
      <c r="I74" s="8"/>
    </row>
    <row r="75" spans="2:9" ht="9" customHeight="1" x14ac:dyDescent="0.25">
      <c r="B75" s="5"/>
      <c r="C75" s="6"/>
      <c r="D75" s="7"/>
      <c r="E75" s="51"/>
      <c r="F75" s="52"/>
      <c r="G75" s="52"/>
      <c r="H75" s="53"/>
      <c r="I75" s="8"/>
    </row>
    <row r="76" spans="2:9" ht="9" customHeight="1" x14ac:dyDescent="0.25">
      <c r="B76" s="5"/>
      <c r="C76" s="6"/>
      <c r="D76" s="7"/>
      <c r="E76" s="54"/>
      <c r="F76" s="55"/>
      <c r="G76" s="55"/>
      <c r="H76" s="56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5"/>
      <c r="C78" s="6"/>
      <c r="D78" s="7"/>
      <c r="E78" s="7"/>
      <c r="F78" s="46" t="s">
        <v>0</v>
      </c>
      <c r="G78" s="46" t="str">
        <f>IF(Paramètres!C7&lt;&gt;"",Paramètres!C7,"")</f>
        <v>AFF12026</v>
      </c>
      <c r="H78" s="7"/>
      <c r="I78" s="8"/>
    </row>
    <row r="79" spans="2:9" ht="9" customHeight="1" x14ac:dyDescent="0.25">
      <c r="B79" s="5"/>
      <c r="C79" s="6"/>
      <c r="D79" s="7"/>
      <c r="E79" s="7"/>
      <c r="F79" s="46"/>
      <c r="G79" s="46"/>
      <c r="H79" s="7"/>
      <c r="I79" s="8"/>
    </row>
    <row r="80" spans="2:9" ht="9" customHeight="1" x14ac:dyDescent="0.25">
      <c r="B80" s="5"/>
      <c r="C80" s="6"/>
      <c r="D80" s="7"/>
      <c r="E80" s="7"/>
      <c r="F80" s="46" t="s">
        <v>1</v>
      </c>
      <c r="G80" s="46" t="str">
        <f>IF(Paramètres!C13&lt;&gt;"",Paramètres!C13,"")</f>
        <v/>
      </c>
      <c r="H80" s="7"/>
      <c r="I80" s="8"/>
    </row>
    <row r="81" spans="2:9" ht="9" customHeight="1" x14ac:dyDescent="0.25">
      <c r="B81" s="5"/>
      <c r="C81" s="6"/>
      <c r="D81" s="7"/>
      <c r="E81" s="7"/>
      <c r="F81" s="46"/>
      <c r="G81" s="46"/>
      <c r="H81" s="7"/>
      <c r="I81" s="8"/>
    </row>
    <row r="82" spans="2:9" ht="9" customHeight="1" x14ac:dyDescent="0.25">
      <c r="B82" s="5"/>
      <c r="C82" s="6"/>
      <c r="D82" s="7"/>
      <c r="E82" s="7"/>
      <c r="F82" s="46" t="s">
        <v>2</v>
      </c>
      <c r="G82" s="46" t="str">
        <f>IF(Paramètres!C15&lt;&gt;"",Paramètres!C15,"")</f>
        <v>DCE</v>
      </c>
      <c r="H82" s="7"/>
      <c r="I82" s="8"/>
    </row>
    <row r="83" spans="2:9" ht="9" customHeight="1" x14ac:dyDescent="0.25">
      <c r="B83" s="5"/>
      <c r="C83" s="6"/>
      <c r="D83" s="7"/>
      <c r="E83" s="7"/>
      <c r="F83" s="46"/>
      <c r="G83" s="46"/>
      <c r="H83" s="7"/>
      <c r="I83" s="8"/>
    </row>
    <row r="84" spans="2:9" ht="9" customHeight="1" x14ac:dyDescent="0.25">
      <c r="B84" s="5"/>
      <c r="C84" s="6"/>
      <c r="D84" s="7"/>
      <c r="E84" s="7"/>
      <c r="F84" s="46" t="s">
        <v>3</v>
      </c>
      <c r="G84" s="46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46"/>
      <c r="G85" s="46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7">
    <mergeCell ref="E2:H10"/>
    <mergeCell ref="E11:H19"/>
    <mergeCell ref="E20:H27"/>
    <mergeCell ref="E28:H45"/>
    <mergeCell ref="E47:E58"/>
    <mergeCell ref="F47:H58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363"/>
  <sheetViews>
    <sheetView showGridLines="0" tabSelected="1" topLeftCell="B1" workbookViewId="0">
      <pane ySplit="3" topLeftCell="A383" activePane="bottomLeft" state="frozen"/>
      <selection pane="bottomLeft" activeCell="G371" sqref="G371"/>
    </sheetView>
  </sheetViews>
  <sheetFormatPr baseColWidth="10" defaultColWidth="8.85546875" defaultRowHeight="15" x14ac:dyDescent="0.25"/>
  <cols>
    <col min="1" max="1" width="0" hidden="1" customWidth="1"/>
    <col min="2" max="2" width="6.42578125" customWidth="1"/>
    <col min="3" max="3" width="28.42578125" customWidth="1"/>
    <col min="4" max="8" width="8.140625" customWidth="1"/>
    <col min="9" max="10" width="12.42578125" customWidth="1"/>
    <col min="11" max="11" width="10.7109375" customWidth="1"/>
    <col min="12" max="12" width="0" hidden="1" customWidth="1"/>
    <col min="13" max="13" width="10.7109375" customWidth="1"/>
    <col min="14" max="17" width="0" hidden="1" customWidth="1"/>
    <col min="18" max="69" width="10.7109375" customWidth="1"/>
  </cols>
  <sheetData>
    <row r="1" spans="1:17" hidden="1" x14ac:dyDescent="0.25">
      <c r="A1" s="7" t="s">
        <v>4</v>
      </c>
      <c r="B1" s="7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M1" s="7" t="s">
        <v>15</v>
      </c>
      <c r="N1" s="7" t="s">
        <v>16</v>
      </c>
      <c r="O1" s="7" t="s">
        <v>17</v>
      </c>
      <c r="P1" s="7" t="s">
        <v>18</v>
      </c>
      <c r="Q1" s="7" t="s">
        <v>19</v>
      </c>
    </row>
    <row r="3" spans="1:17" ht="22.5" x14ac:dyDescent="0.25">
      <c r="A3" s="7" t="s">
        <v>20</v>
      </c>
      <c r="B3" s="13" t="s">
        <v>21</v>
      </c>
      <c r="C3" s="106" t="s">
        <v>22</v>
      </c>
      <c r="D3" s="106"/>
      <c r="E3" s="106"/>
      <c r="F3" s="13" t="s">
        <v>9</v>
      </c>
      <c r="G3" s="13" t="s">
        <v>23</v>
      </c>
      <c r="H3" s="13" t="s">
        <v>24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7" ht="18.600000000000001" customHeight="1" x14ac:dyDescent="0.25">
      <c r="A4" s="7">
        <v>2</v>
      </c>
      <c r="B4" s="14" t="s">
        <v>34</v>
      </c>
      <c r="C4" s="107" t="s">
        <v>35</v>
      </c>
      <c r="D4" s="107"/>
      <c r="E4" s="107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36</v>
      </c>
    </row>
    <row r="7" spans="1:17" hidden="1" x14ac:dyDescent="0.25">
      <c r="A7" s="7">
        <v>3</v>
      </c>
    </row>
    <row r="8" spans="1:17" hidden="1" x14ac:dyDescent="0.25">
      <c r="A8" s="7" t="s">
        <v>36</v>
      </c>
    </row>
    <row r="9" spans="1:17" hidden="1" x14ac:dyDescent="0.25">
      <c r="A9" s="7">
        <v>3</v>
      </c>
    </row>
    <row r="10" spans="1:17" hidden="1" x14ac:dyDescent="0.25">
      <c r="A10" s="7" t="s">
        <v>36</v>
      </c>
    </row>
    <row r="11" spans="1:17" ht="18.600000000000001" customHeight="1" x14ac:dyDescent="0.25">
      <c r="A11" s="7">
        <v>3</v>
      </c>
      <c r="B11" s="16" t="s">
        <v>37</v>
      </c>
      <c r="C11" s="105" t="s">
        <v>38</v>
      </c>
      <c r="D11" s="105"/>
      <c r="E11" s="105"/>
      <c r="F11" s="17"/>
      <c r="G11" s="17"/>
      <c r="H11" s="17"/>
      <c r="I11" s="17"/>
      <c r="J11" s="18"/>
      <c r="K11" s="7"/>
    </row>
    <row r="12" spans="1:17" hidden="1" x14ac:dyDescent="0.25">
      <c r="A12" s="7">
        <v>4</v>
      </c>
    </row>
    <row r="13" spans="1:17" hidden="1" x14ac:dyDescent="0.25">
      <c r="A13" s="7" t="s">
        <v>39</v>
      </c>
    </row>
    <row r="14" spans="1:17" hidden="1" x14ac:dyDescent="0.25">
      <c r="A14" s="7">
        <v>4</v>
      </c>
    </row>
    <row r="15" spans="1:17" hidden="1" x14ac:dyDescent="0.25">
      <c r="A15" s="7" t="s">
        <v>39</v>
      </c>
    </row>
    <row r="16" spans="1:17" hidden="1" x14ac:dyDescent="0.25">
      <c r="A16" s="7">
        <v>4</v>
      </c>
    </row>
    <row r="17" spans="1:17" hidden="1" x14ac:dyDescent="0.25">
      <c r="A17" s="7" t="s">
        <v>39</v>
      </c>
    </row>
    <row r="18" spans="1:17" hidden="1" x14ac:dyDescent="0.25">
      <c r="A18" s="7">
        <v>4</v>
      </c>
    </row>
    <row r="19" spans="1:17" hidden="1" x14ac:dyDescent="0.25">
      <c r="A19" s="7" t="s">
        <v>39</v>
      </c>
    </row>
    <row r="20" spans="1:17" hidden="1" x14ac:dyDescent="0.25">
      <c r="A20" s="7">
        <v>4</v>
      </c>
    </row>
    <row r="21" spans="1:17" hidden="1" x14ac:dyDescent="0.25">
      <c r="A21" s="7" t="s">
        <v>39</v>
      </c>
    </row>
    <row r="22" spans="1:17" hidden="1" x14ac:dyDescent="0.25">
      <c r="A22" s="7">
        <v>4</v>
      </c>
    </row>
    <row r="23" spans="1:17" hidden="1" x14ac:dyDescent="0.25">
      <c r="A23" s="7" t="s">
        <v>39</v>
      </c>
    </row>
    <row r="24" spans="1:17" hidden="1" x14ac:dyDescent="0.25">
      <c r="A24" s="7">
        <v>4</v>
      </c>
    </row>
    <row r="25" spans="1:17" hidden="1" x14ac:dyDescent="0.25">
      <c r="A25" s="7" t="s">
        <v>39</v>
      </c>
    </row>
    <row r="26" spans="1:17" ht="15.75" customHeight="1" x14ac:dyDescent="0.25">
      <c r="A26" s="7">
        <v>4</v>
      </c>
      <c r="B26" s="16" t="s">
        <v>40</v>
      </c>
      <c r="C26" s="103" t="s">
        <v>41</v>
      </c>
      <c r="D26" s="103"/>
      <c r="E26" s="103"/>
      <c r="F26" s="19"/>
      <c r="G26" s="19"/>
      <c r="H26" s="19"/>
      <c r="I26" s="19"/>
      <c r="J26" s="20"/>
      <c r="K26" s="7"/>
    </row>
    <row r="27" spans="1:17" x14ac:dyDescent="0.25">
      <c r="A27" s="7">
        <v>9</v>
      </c>
      <c r="B27" s="21" t="s">
        <v>42</v>
      </c>
      <c r="C27" s="101" t="s">
        <v>43</v>
      </c>
      <c r="D27" s="102"/>
      <c r="E27" s="102"/>
      <c r="F27" s="23" t="s">
        <v>44</v>
      </c>
      <c r="G27" s="24"/>
      <c r="H27" s="25"/>
      <c r="I27" s="26"/>
      <c r="J27" s="27">
        <f>IF(AND(G27= "",H27= ""), 0, ROUND(ROUND(I27, 2) * ROUND(IF(H27="",G27,H27),  0), 2))</f>
        <v>0</v>
      </c>
      <c r="K27" s="7"/>
      <c r="M27" s="28">
        <v>0.2</v>
      </c>
      <c r="Q27" s="7">
        <v>22160</v>
      </c>
    </row>
    <row r="28" spans="1:17" hidden="1" x14ac:dyDescent="0.25">
      <c r="A28" s="7" t="s">
        <v>45</v>
      </c>
    </row>
    <row r="29" spans="1:17" hidden="1" x14ac:dyDescent="0.25">
      <c r="A29" s="7" t="s">
        <v>46</v>
      </c>
    </row>
    <row r="30" spans="1:17" x14ac:dyDescent="0.25">
      <c r="A30" s="7">
        <v>9</v>
      </c>
      <c r="B30" s="21" t="s">
        <v>47</v>
      </c>
      <c r="C30" s="101" t="s">
        <v>48</v>
      </c>
      <c r="D30" s="102"/>
      <c r="E30" s="102"/>
      <c r="F30" s="23" t="s">
        <v>44</v>
      </c>
      <c r="G30" s="24"/>
      <c r="H30" s="25"/>
      <c r="I30" s="26"/>
      <c r="J30" s="27">
        <f>IF(AND(G30= "",H30= ""), 0, ROUND(ROUND(I30, 2) * ROUND(IF(H30="",G30,H30),  0), 2))</f>
        <v>0</v>
      </c>
      <c r="K30" s="7"/>
      <c r="M30" s="28">
        <v>0.2</v>
      </c>
      <c r="Q30" s="7">
        <v>22160</v>
      </c>
    </row>
    <row r="31" spans="1:17" hidden="1" x14ac:dyDescent="0.25">
      <c r="A31" s="7" t="s">
        <v>45</v>
      </c>
    </row>
    <row r="32" spans="1:17" hidden="1" x14ac:dyDescent="0.25">
      <c r="A32" s="7" t="s">
        <v>46</v>
      </c>
    </row>
    <row r="33" spans="1:17" x14ac:dyDescent="0.25">
      <c r="A33" s="7">
        <v>9</v>
      </c>
      <c r="B33" s="21" t="s">
        <v>49</v>
      </c>
      <c r="C33" s="101" t="s">
        <v>50</v>
      </c>
      <c r="D33" s="102"/>
      <c r="E33" s="102"/>
      <c r="F33" s="23" t="s">
        <v>44</v>
      </c>
      <c r="G33" s="24"/>
      <c r="H33" s="25"/>
      <c r="I33" s="26"/>
      <c r="J33" s="27">
        <f>IF(AND(G33= "",H33= ""), 0, ROUND(ROUND(I33, 2) * ROUND(IF(H33="",G33,H33),  0), 2))</f>
        <v>0</v>
      </c>
      <c r="K33" s="7"/>
      <c r="M33" s="28">
        <v>0.2</v>
      </c>
      <c r="Q33" s="7">
        <v>22160</v>
      </c>
    </row>
    <row r="34" spans="1:17" hidden="1" x14ac:dyDescent="0.25">
      <c r="A34" s="7" t="s">
        <v>45</v>
      </c>
    </row>
    <row r="35" spans="1:17" hidden="1" x14ac:dyDescent="0.25">
      <c r="A35" s="7" t="s">
        <v>46</v>
      </c>
    </row>
    <row r="36" spans="1:17" x14ac:dyDescent="0.25">
      <c r="A36" s="7">
        <v>9</v>
      </c>
      <c r="B36" s="21" t="s">
        <v>51</v>
      </c>
      <c r="C36" s="101" t="s">
        <v>52</v>
      </c>
      <c r="D36" s="102"/>
      <c r="E36" s="102"/>
      <c r="F36" s="23" t="s">
        <v>44</v>
      </c>
      <c r="G36" s="24"/>
      <c r="H36" s="25"/>
      <c r="I36" s="26"/>
      <c r="J36" s="27">
        <f>IF(AND(G36= "",H36= ""), 0, ROUND(ROUND(I36, 2) * ROUND(IF(H36="",G36,H36),  0), 2))</f>
        <v>0</v>
      </c>
      <c r="K36" s="7"/>
      <c r="M36" s="28">
        <v>0.2</v>
      </c>
      <c r="Q36" s="7">
        <v>22160</v>
      </c>
    </row>
    <row r="37" spans="1:17" hidden="1" x14ac:dyDescent="0.25">
      <c r="A37" s="7" t="s">
        <v>45</v>
      </c>
    </row>
    <row r="38" spans="1:17" hidden="1" x14ac:dyDescent="0.25">
      <c r="A38" s="7" t="s">
        <v>46</v>
      </c>
    </row>
    <row r="39" spans="1:17" x14ac:dyDescent="0.25">
      <c r="A39" s="7">
        <v>9</v>
      </c>
      <c r="B39" s="21" t="s">
        <v>53</v>
      </c>
      <c r="C39" s="101" t="s">
        <v>54</v>
      </c>
      <c r="D39" s="102"/>
      <c r="E39" s="102"/>
      <c r="F39" s="23" t="s">
        <v>44</v>
      </c>
      <c r="G39" s="24"/>
      <c r="H39" s="25"/>
      <c r="I39" s="26"/>
      <c r="J39" s="27">
        <f>IF(AND(G39= "",H39= ""), 0, ROUND(ROUND(I39, 2) * ROUND(IF(H39="",G39,H39),  0), 2))</f>
        <v>0</v>
      </c>
      <c r="K39" s="7"/>
      <c r="M39" s="28">
        <v>0.2</v>
      </c>
      <c r="Q39" s="7">
        <v>22160</v>
      </c>
    </row>
    <row r="40" spans="1:17" hidden="1" x14ac:dyDescent="0.25">
      <c r="A40" s="7" t="s">
        <v>45</v>
      </c>
    </row>
    <row r="41" spans="1:17" hidden="1" x14ac:dyDescent="0.25">
      <c r="A41" s="7" t="s">
        <v>46</v>
      </c>
    </row>
    <row r="42" spans="1:17" x14ac:dyDescent="0.25">
      <c r="A42" s="7">
        <v>9</v>
      </c>
      <c r="B42" s="21" t="s">
        <v>55</v>
      </c>
      <c r="C42" s="101" t="s">
        <v>56</v>
      </c>
      <c r="D42" s="102"/>
      <c r="E42" s="102"/>
      <c r="F42" s="23" t="s">
        <v>44</v>
      </c>
      <c r="G42" s="24"/>
      <c r="H42" s="25"/>
      <c r="I42" s="26"/>
      <c r="J42" s="27">
        <f>IF(AND(G42= "",H42= ""), 0, ROUND(ROUND(I42, 2) * ROUND(IF(H42="",G42,H42),  0), 2))</f>
        <v>0</v>
      </c>
      <c r="K42" s="7"/>
      <c r="M42" s="28">
        <v>0.2</v>
      </c>
      <c r="Q42" s="7">
        <v>22160</v>
      </c>
    </row>
    <row r="43" spans="1:17" hidden="1" x14ac:dyDescent="0.25">
      <c r="A43" s="7" t="s">
        <v>45</v>
      </c>
    </row>
    <row r="44" spans="1:17" hidden="1" x14ac:dyDescent="0.25">
      <c r="A44" s="7" t="s">
        <v>46</v>
      </c>
    </row>
    <row r="45" spans="1:17" x14ac:dyDescent="0.25">
      <c r="A45" s="7">
        <v>9</v>
      </c>
      <c r="B45" s="21" t="s">
        <v>57</v>
      </c>
      <c r="C45" s="101" t="s">
        <v>58</v>
      </c>
      <c r="D45" s="102"/>
      <c r="E45" s="102"/>
      <c r="F45" s="23" t="s">
        <v>44</v>
      </c>
      <c r="G45" s="24"/>
      <c r="H45" s="25"/>
      <c r="I45" s="26"/>
      <c r="J45" s="27">
        <f>IF(AND(G45= "",H45= ""), 0, ROUND(ROUND(I45, 2) * ROUND(IF(H45="",G45,H45),  0), 2))</f>
        <v>0</v>
      </c>
      <c r="K45" s="7"/>
      <c r="M45" s="28">
        <v>0.2</v>
      </c>
      <c r="Q45" s="7">
        <v>22160</v>
      </c>
    </row>
    <row r="46" spans="1:17" hidden="1" x14ac:dyDescent="0.25">
      <c r="A46" s="7" t="s">
        <v>45</v>
      </c>
    </row>
    <row r="47" spans="1:17" hidden="1" x14ac:dyDescent="0.25">
      <c r="A47" s="7" t="s">
        <v>46</v>
      </c>
    </row>
    <row r="48" spans="1:17" x14ac:dyDescent="0.25">
      <c r="A48" s="7" t="s">
        <v>39</v>
      </c>
      <c r="B48" s="22"/>
      <c r="C48" s="70"/>
      <c r="D48" s="70"/>
      <c r="E48" s="70"/>
      <c r="J48" s="22"/>
    </row>
    <row r="49" spans="1:11" x14ac:dyDescent="0.25">
      <c r="B49" s="22"/>
      <c r="C49" s="97" t="s">
        <v>41</v>
      </c>
      <c r="D49" s="98"/>
      <c r="E49" s="98"/>
      <c r="F49" s="95"/>
      <c r="G49" s="95"/>
      <c r="H49" s="95"/>
      <c r="I49" s="95"/>
      <c r="J49" s="96"/>
    </row>
    <row r="50" spans="1:11" x14ac:dyDescent="0.25">
      <c r="B50" s="22"/>
      <c r="C50" s="100"/>
      <c r="D50" s="57"/>
      <c r="E50" s="57"/>
      <c r="F50" s="57"/>
      <c r="G50" s="57"/>
      <c r="H50" s="57"/>
      <c r="I50" s="57"/>
      <c r="J50" s="99"/>
    </row>
    <row r="51" spans="1:11" x14ac:dyDescent="0.25">
      <c r="B51" s="22"/>
      <c r="C51" s="91" t="s">
        <v>59</v>
      </c>
      <c r="D51" s="92"/>
      <c r="E51" s="92"/>
      <c r="F51" s="89">
        <f>SUMIF(K27:K48, IF(K26="","",K26), J27:J48)</f>
        <v>0</v>
      </c>
      <c r="G51" s="89"/>
      <c r="H51" s="89"/>
      <c r="I51" s="89"/>
      <c r="J51" s="90"/>
    </row>
    <row r="52" spans="1:11" hidden="1" x14ac:dyDescent="0.25">
      <c r="B52" s="22"/>
      <c r="C52" s="87" t="s">
        <v>60</v>
      </c>
      <c r="D52" s="88"/>
      <c r="E52" s="88"/>
      <c r="F52" s="85">
        <f>ROUND(SUMIF(K27:K48, IF(K26="","",K26), J27:J48) * 0.2, 2)</f>
        <v>0</v>
      </c>
      <c r="G52" s="85"/>
      <c r="H52" s="85"/>
      <c r="I52" s="85"/>
      <c r="J52" s="86"/>
    </row>
    <row r="53" spans="1:11" hidden="1" x14ac:dyDescent="0.25">
      <c r="B53" s="22"/>
      <c r="C53" s="91" t="s">
        <v>61</v>
      </c>
      <c r="D53" s="92"/>
      <c r="E53" s="92"/>
      <c r="F53" s="89">
        <f>SUM(F51:F52)</f>
        <v>0</v>
      </c>
      <c r="G53" s="89"/>
      <c r="H53" s="89"/>
      <c r="I53" s="89"/>
      <c r="J53" s="90"/>
    </row>
    <row r="54" spans="1:11" hidden="1" x14ac:dyDescent="0.25">
      <c r="A54" s="7">
        <v>4</v>
      </c>
    </row>
    <row r="55" spans="1:11" hidden="1" x14ac:dyDescent="0.25">
      <c r="A55" s="7" t="s">
        <v>39</v>
      </c>
    </row>
    <row r="56" spans="1:11" x14ac:dyDescent="0.25">
      <c r="A56" s="7" t="s">
        <v>36</v>
      </c>
      <c r="B56" s="22"/>
      <c r="C56" s="70"/>
      <c r="D56" s="70"/>
      <c r="E56" s="70"/>
      <c r="J56" s="22"/>
    </row>
    <row r="57" spans="1:11" x14ac:dyDescent="0.25">
      <c r="B57" s="22"/>
      <c r="C57" s="97" t="s">
        <v>38</v>
      </c>
      <c r="D57" s="98"/>
      <c r="E57" s="98"/>
      <c r="F57" s="95"/>
      <c r="G57" s="95"/>
      <c r="H57" s="95"/>
      <c r="I57" s="95"/>
      <c r="J57" s="96"/>
    </row>
    <row r="58" spans="1:11" x14ac:dyDescent="0.25">
      <c r="B58" s="22"/>
      <c r="C58" s="100"/>
      <c r="D58" s="57"/>
      <c r="E58" s="57"/>
      <c r="F58" s="57"/>
      <c r="G58" s="57"/>
      <c r="H58" s="57"/>
      <c r="I58" s="57"/>
      <c r="J58" s="99"/>
    </row>
    <row r="59" spans="1:11" x14ac:dyDescent="0.25">
      <c r="B59" s="22"/>
      <c r="C59" s="87" t="s">
        <v>59</v>
      </c>
      <c r="D59" s="88"/>
      <c r="E59" s="88"/>
      <c r="F59" s="85">
        <f>SUMIF(K12:K56, IF(K11="","",K11), J12:J56)</f>
        <v>0</v>
      </c>
      <c r="G59" s="85"/>
      <c r="H59" s="85"/>
      <c r="I59" s="85"/>
      <c r="J59" s="86"/>
    </row>
    <row r="60" spans="1:11" ht="17.100000000000001" customHeight="1" x14ac:dyDescent="0.25">
      <c r="B60" s="22"/>
      <c r="C60" s="87" t="s">
        <v>60</v>
      </c>
      <c r="D60" s="88"/>
      <c r="E60" s="88"/>
      <c r="F60" s="85">
        <f>ROUND(SUMIF(K12:K56, IF(K11="","",K11), J12:J56) * 0.2, 2)</f>
        <v>0</v>
      </c>
      <c r="G60" s="85"/>
      <c r="H60" s="85"/>
      <c r="I60" s="85"/>
      <c r="J60" s="86"/>
    </row>
    <row r="61" spans="1:11" x14ac:dyDescent="0.25">
      <c r="B61" s="22"/>
      <c r="C61" s="91" t="s">
        <v>61</v>
      </c>
      <c r="D61" s="92"/>
      <c r="E61" s="92"/>
      <c r="F61" s="89">
        <f>SUM(F59:F60)</f>
        <v>0</v>
      </c>
      <c r="G61" s="89"/>
      <c r="H61" s="89"/>
      <c r="I61" s="89"/>
      <c r="J61" s="90"/>
    </row>
    <row r="62" spans="1:11" ht="18.600000000000001" customHeight="1" x14ac:dyDescent="0.25">
      <c r="A62" s="7">
        <v>3</v>
      </c>
      <c r="B62" s="16" t="s">
        <v>62</v>
      </c>
      <c r="C62" s="105" t="s">
        <v>63</v>
      </c>
      <c r="D62" s="105"/>
      <c r="E62" s="105"/>
      <c r="F62" s="17"/>
      <c r="G62" s="17"/>
      <c r="H62" s="17"/>
      <c r="I62" s="17"/>
      <c r="J62" s="18"/>
      <c r="K62" s="7"/>
    </row>
    <row r="63" spans="1:11" x14ac:dyDescent="0.25">
      <c r="A63" s="7">
        <v>4</v>
      </c>
      <c r="B63" s="16" t="s">
        <v>64</v>
      </c>
      <c r="C63" s="103" t="s">
        <v>65</v>
      </c>
      <c r="D63" s="103"/>
      <c r="E63" s="103"/>
      <c r="F63" s="19"/>
      <c r="G63" s="19"/>
      <c r="H63" s="19"/>
      <c r="I63" s="19"/>
      <c r="J63" s="20"/>
      <c r="K63" s="7"/>
    </row>
    <row r="64" spans="1:11" hidden="1" x14ac:dyDescent="0.25">
      <c r="A64" s="7" t="s">
        <v>66</v>
      </c>
    </row>
    <row r="65" spans="1:17" x14ac:dyDescent="0.25">
      <c r="A65" s="7">
        <v>5</v>
      </c>
      <c r="B65" s="16" t="s">
        <v>67</v>
      </c>
      <c r="C65" s="88" t="s">
        <v>68</v>
      </c>
      <c r="D65" s="88"/>
      <c r="E65" s="88"/>
      <c r="F65" s="29"/>
      <c r="G65" s="29"/>
      <c r="H65" s="29"/>
      <c r="I65" s="29"/>
      <c r="J65" s="30"/>
      <c r="K65" s="7"/>
    </row>
    <row r="66" spans="1:17" hidden="1" x14ac:dyDescent="0.25">
      <c r="A66" s="7" t="s">
        <v>69</v>
      </c>
    </row>
    <row r="67" spans="1:17" x14ac:dyDescent="0.25">
      <c r="A67" s="7">
        <v>9</v>
      </c>
      <c r="B67" s="21" t="s">
        <v>70</v>
      </c>
      <c r="C67" s="101" t="s">
        <v>71</v>
      </c>
      <c r="D67" s="102"/>
      <c r="E67" s="102"/>
      <c r="F67" s="23" t="s">
        <v>72</v>
      </c>
      <c r="G67" s="31"/>
      <c r="H67" s="32"/>
      <c r="I67" s="26"/>
      <c r="J67" s="27">
        <f>IF(AND(G67= "",H67= ""), 0, ROUND(ROUND(I67, 2) * ROUND(IF(H67="",G67,H67),  2), 2))</f>
        <v>0</v>
      </c>
      <c r="K67" s="7"/>
      <c r="M67" s="28">
        <v>0.2</v>
      </c>
      <c r="Q67" s="7">
        <v>22160</v>
      </c>
    </row>
    <row r="68" spans="1:17" hidden="1" x14ac:dyDescent="0.25">
      <c r="A68" s="7" t="s">
        <v>46</v>
      </c>
    </row>
    <row r="69" spans="1:17" x14ac:dyDescent="0.25">
      <c r="A69" s="7">
        <v>9</v>
      </c>
      <c r="B69" s="21" t="s">
        <v>73</v>
      </c>
      <c r="C69" s="101" t="s">
        <v>74</v>
      </c>
      <c r="D69" s="102"/>
      <c r="E69" s="102"/>
      <c r="F69" s="23" t="s">
        <v>72</v>
      </c>
      <c r="G69" s="31"/>
      <c r="H69" s="32"/>
      <c r="I69" s="26"/>
      <c r="J69" s="27">
        <f>IF(AND(G69= "",H69= ""), 0, ROUND(ROUND(I69, 2) * ROUND(IF(H69="",G69,H69),  2), 2))</f>
        <v>0</v>
      </c>
      <c r="K69" s="7"/>
      <c r="M69" s="28">
        <v>0.2</v>
      </c>
      <c r="Q69" s="7">
        <v>22160</v>
      </c>
    </row>
    <row r="70" spans="1:17" hidden="1" x14ac:dyDescent="0.25">
      <c r="A70" s="7" t="s">
        <v>46</v>
      </c>
    </row>
    <row r="71" spans="1:17" hidden="1" x14ac:dyDescent="0.25">
      <c r="A71" s="7" t="s">
        <v>75</v>
      </c>
    </row>
    <row r="72" spans="1:17" x14ac:dyDescent="0.25">
      <c r="A72" s="7">
        <v>9</v>
      </c>
      <c r="B72" s="21" t="s">
        <v>76</v>
      </c>
      <c r="C72" s="101" t="s">
        <v>77</v>
      </c>
      <c r="D72" s="102"/>
      <c r="E72" s="102"/>
      <c r="F72" s="23" t="s">
        <v>72</v>
      </c>
      <c r="G72" s="31"/>
      <c r="H72" s="32"/>
      <c r="I72" s="26"/>
      <c r="J72" s="27">
        <f>IF(AND(G72= "",H72= ""), 0, ROUND(ROUND(I72, 2) * ROUND(IF(H72="",G72,H72),  2), 2))</f>
        <v>0</v>
      </c>
      <c r="K72" s="7"/>
      <c r="M72" s="28">
        <v>0.2</v>
      </c>
      <c r="Q72" s="7">
        <v>22160</v>
      </c>
    </row>
    <row r="73" spans="1:17" hidden="1" x14ac:dyDescent="0.25">
      <c r="A73" s="7" t="s">
        <v>45</v>
      </c>
    </row>
    <row r="74" spans="1:17" hidden="1" x14ac:dyDescent="0.25">
      <c r="A74" s="7" t="s">
        <v>46</v>
      </c>
    </row>
    <row r="75" spans="1:17" x14ac:dyDescent="0.25">
      <c r="A75" s="7" t="s">
        <v>39</v>
      </c>
      <c r="B75" s="22"/>
      <c r="C75" s="70"/>
      <c r="D75" s="70"/>
      <c r="E75" s="70"/>
      <c r="J75" s="22"/>
    </row>
    <row r="76" spans="1:17" x14ac:dyDescent="0.25">
      <c r="B76" s="22"/>
      <c r="C76" s="97" t="s">
        <v>65</v>
      </c>
      <c r="D76" s="98"/>
      <c r="E76" s="98"/>
      <c r="F76" s="95"/>
      <c r="G76" s="95"/>
      <c r="H76" s="95"/>
      <c r="I76" s="95"/>
      <c r="J76" s="96"/>
    </row>
    <row r="77" spans="1:17" x14ac:dyDescent="0.25">
      <c r="B77" s="22"/>
      <c r="C77" s="100"/>
      <c r="D77" s="57"/>
      <c r="E77" s="57"/>
      <c r="F77" s="57"/>
      <c r="G77" s="57"/>
      <c r="H77" s="57"/>
      <c r="I77" s="57"/>
      <c r="J77" s="99"/>
    </row>
    <row r="78" spans="1:17" x14ac:dyDescent="0.25">
      <c r="B78" s="22"/>
      <c r="C78" s="91" t="s">
        <v>59</v>
      </c>
      <c r="D78" s="92"/>
      <c r="E78" s="92"/>
      <c r="F78" s="89">
        <f>SUMIF(K64:K75, IF(K63="","",K63), J64:J75)</f>
        <v>0</v>
      </c>
      <c r="G78" s="89"/>
      <c r="H78" s="89"/>
      <c r="I78" s="89"/>
      <c r="J78" s="90"/>
    </row>
    <row r="79" spans="1:17" hidden="1" x14ac:dyDescent="0.25">
      <c r="B79" s="22"/>
      <c r="C79" s="87" t="s">
        <v>60</v>
      </c>
      <c r="D79" s="88"/>
      <c r="E79" s="88"/>
      <c r="F79" s="85">
        <f>ROUND(SUMIF(K64:K75, IF(K63="","",K63), J64:J75) * 0.2, 2)</f>
        <v>0</v>
      </c>
      <c r="G79" s="85"/>
      <c r="H79" s="85"/>
      <c r="I79" s="85"/>
      <c r="J79" s="86"/>
    </row>
    <row r="80" spans="1:17" hidden="1" x14ac:dyDescent="0.25">
      <c r="B80" s="22"/>
      <c r="C80" s="91" t="s">
        <v>61</v>
      </c>
      <c r="D80" s="92"/>
      <c r="E80" s="92"/>
      <c r="F80" s="89">
        <f>SUM(F78:F79)</f>
        <v>0</v>
      </c>
      <c r="G80" s="89"/>
      <c r="H80" s="89"/>
      <c r="I80" s="89"/>
      <c r="J80" s="90"/>
    </row>
    <row r="81" spans="1:17" hidden="1" x14ac:dyDescent="0.25">
      <c r="A81" s="7">
        <v>4</v>
      </c>
    </row>
    <row r="82" spans="1:17" hidden="1" x14ac:dyDescent="0.25">
      <c r="A82" s="7" t="s">
        <v>39</v>
      </c>
    </row>
    <row r="83" spans="1:17" hidden="1" x14ac:dyDescent="0.25">
      <c r="A83" s="7">
        <v>4</v>
      </c>
    </row>
    <row r="84" spans="1:17" hidden="1" x14ac:dyDescent="0.25">
      <c r="A84" s="7" t="s">
        <v>39</v>
      </c>
    </row>
    <row r="85" spans="1:17" x14ac:dyDescent="0.25">
      <c r="A85" s="7" t="s">
        <v>36</v>
      </c>
      <c r="B85" s="22"/>
      <c r="C85" s="70"/>
      <c r="D85" s="70"/>
      <c r="E85" s="70"/>
      <c r="J85" s="22"/>
    </row>
    <row r="86" spans="1:17" x14ac:dyDescent="0.25">
      <c r="B86" s="22"/>
      <c r="C86" s="97" t="s">
        <v>63</v>
      </c>
      <c r="D86" s="98"/>
      <c r="E86" s="98"/>
      <c r="F86" s="95"/>
      <c r="G86" s="95"/>
      <c r="H86" s="95"/>
      <c r="I86" s="95"/>
      <c r="J86" s="96"/>
    </row>
    <row r="87" spans="1:17" x14ac:dyDescent="0.25">
      <c r="B87" s="22"/>
      <c r="C87" s="100"/>
      <c r="D87" s="57"/>
      <c r="E87" s="57"/>
      <c r="F87" s="57"/>
      <c r="G87" s="57"/>
      <c r="H87" s="57"/>
      <c r="I87" s="57"/>
      <c r="J87" s="99"/>
    </row>
    <row r="88" spans="1:17" x14ac:dyDescent="0.25">
      <c r="B88" s="22"/>
      <c r="C88" s="87" t="s">
        <v>59</v>
      </c>
      <c r="D88" s="88"/>
      <c r="E88" s="88"/>
      <c r="F88" s="85">
        <f>SUMIF(K63:K85, IF(K62="","",K62), J63:J85)</f>
        <v>0</v>
      </c>
      <c r="G88" s="85"/>
      <c r="H88" s="85"/>
      <c r="I88" s="85"/>
      <c r="J88" s="86"/>
    </row>
    <row r="89" spans="1:17" ht="17.100000000000001" customHeight="1" x14ac:dyDescent="0.25">
      <c r="B89" s="22"/>
      <c r="C89" s="87" t="s">
        <v>60</v>
      </c>
      <c r="D89" s="88"/>
      <c r="E89" s="88"/>
      <c r="F89" s="85">
        <f>ROUND(SUMIF(K63:K85, IF(K62="","",K62), J63:J85) * 0.2, 2)</f>
        <v>0</v>
      </c>
      <c r="G89" s="85"/>
      <c r="H89" s="85"/>
      <c r="I89" s="85"/>
      <c r="J89" s="86"/>
    </row>
    <row r="90" spans="1:17" x14ac:dyDescent="0.25">
      <c r="B90" s="22"/>
      <c r="C90" s="91" t="s">
        <v>61</v>
      </c>
      <c r="D90" s="92"/>
      <c r="E90" s="92"/>
      <c r="F90" s="89">
        <f>SUM(F88:F89)</f>
        <v>0</v>
      </c>
      <c r="G90" s="89"/>
      <c r="H90" s="89"/>
      <c r="I90" s="89"/>
      <c r="J90" s="90"/>
    </row>
    <row r="91" spans="1:17" ht="18.600000000000001" customHeight="1" x14ac:dyDescent="0.25">
      <c r="A91" s="7">
        <v>3</v>
      </c>
      <c r="B91" s="16" t="s">
        <v>78</v>
      </c>
      <c r="C91" s="105" t="s">
        <v>79</v>
      </c>
      <c r="D91" s="105"/>
      <c r="E91" s="105"/>
      <c r="F91" s="17"/>
      <c r="G91" s="17"/>
      <c r="H91" s="17"/>
      <c r="I91" s="17"/>
      <c r="J91" s="18"/>
      <c r="K91" s="7"/>
    </row>
    <row r="92" spans="1:17" x14ac:dyDescent="0.25">
      <c r="A92" s="7">
        <v>4</v>
      </c>
      <c r="B92" s="16" t="s">
        <v>80</v>
      </c>
      <c r="C92" s="103" t="s">
        <v>81</v>
      </c>
      <c r="D92" s="103"/>
      <c r="E92" s="103"/>
      <c r="F92" s="19"/>
      <c r="G92" s="19"/>
      <c r="H92" s="19"/>
      <c r="I92" s="19"/>
      <c r="J92" s="20"/>
      <c r="K92" s="7"/>
    </row>
    <row r="93" spans="1:17" x14ac:dyDescent="0.25">
      <c r="A93" s="7">
        <v>9</v>
      </c>
      <c r="B93" s="21" t="s">
        <v>82</v>
      </c>
      <c r="C93" s="101" t="s">
        <v>83</v>
      </c>
      <c r="D93" s="102"/>
      <c r="E93" s="102"/>
      <c r="F93" s="23" t="s">
        <v>44</v>
      </c>
      <c r="G93" s="24"/>
      <c r="H93" s="25"/>
      <c r="I93" s="26"/>
      <c r="J93" s="27">
        <f>IF(AND(G93= "",H93= ""), 0, ROUND(ROUND(I93, 2) * ROUND(IF(H93="",G93,H93),  0), 2))</f>
        <v>0</v>
      </c>
      <c r="K93" s="7"/>
      <c r="M93" s="28">
        <v>0.2</v>
      </c>
      <c r="Q93" s="7">
        <v>22160</v>
      </c>
    </row>
    <row r="94" spans="1:17" hidden="1" x14ac:dyDescent="0.25">
      <c r="A94" s="7" t="s">
        <v>45</v>
      </c>
    </row>
    <row r="95" spans="1:17" x14ac:dyDescent="0.25">
      <c r="A95" s="7" t="s">
        <v>84</v>
      </c>
      <c r="B95" s="33"/>
      <c r="C95" s="104" t="s">
        <v>85</v>
      </c>
      <c r="D95" s="104"/>
      <c r="E95" s="104"/>
      <c r="F95" s="104"/>
      <c r="G95" s="104"/>
      <c r="H95" s="104"/>
      <c r="I95" s="104"/>
      <c r="J95" s="33"/>
    </row>
    <row r="96" spans="1:17" hidden="1" x14ac:dyDescent="0.25">
      <c r="A96" s="7" t="s">
        <v>46</v>
      </c>
    </row>
    <row r="97" spans="1:17" x14ac:dyDescent="0.25">
      <c r="A97" s="7">
        <v>9</v>
      </c>
      <c r="B97" s="21" t="s">
        <v>86</v>
      </c>
      <c r="C97" s="101" t="s">
        <v>87</v>
      </c>
      <c r="D97" s="102"/>
      <c r="E97" s="102"/>
      <c r="F97" s="23" t="s">
        <v>88</v>
      </c>
      <c r="G97" s="34"/>
      <c r="H97" s="35"/>
      <c r="I97" s="26"/>
      <c r="J97" s="27">
        <f>IF(AND(G97= "",H97= ""), 0, ROUND(ROUND(I97, 2) * ROUND(IF(H97="",G97,H97),  3), 2))</f>
        <v>0</v>
      </c>
      <c r="K97" s="7"/>
      <c r="M97" s="28">
        <v>0.2</v>
      </c>
      <c r="Q97" s="7">
        <v>22160</v>
      </c>
    </row>
    <row r="98" spans="1:17" hidden="1" x14ac:dyDescent="0.25">
      <c r="A98" s="7" t="s">
        <v>45</v>
      </c>
    </row>
    <row r="99" spans="1:17" hidden="1" x14ac:dyDescent="0.25">
      <c r="A99" s="7" t="s">
        <v>45</v>
      </c>
    </row>
    <row r="100" spans="1:17" hidden="1" x14ac:dyDescent="0.25">
      <c r="A100" s="7" t="s">
        <v>45</v>
      </c>
    </row>
    <row r="101" spans="1:17" hidden="1" x14ac:dyDescent="0.25">
      <c r="A101" s="7" t="s">
        <v>45</v>
      </c>
    </row>
    <row r="102" spans="1:17" hidden="1" x14ac:dyDescent="0.25">
      <c r="A102" s="7" t="s">
        <v>45</v>
      </c>
    </row>
    <row r="103" spans="1:17" hidden="1" x14ac:dyDescent="0.25">
      <c r="A103" s="7" t="s">
        <v>45</v>
      </c>
    </row>
    <row r="104" spans="1:17" hidden="1" x14ac:dyDescent="0.25">
      <c r="A104" s="7" t="s">
        <v>45</v>
      </c>
    </row>
    <row r="105" spans="1:17" hidden="1" x14ac:dyDescent="0.25">
      <c r="A105" s="7" t="s">
        <v>45</v>
      </c>
    </row>
    <row r="106" spans="1:17" hidden="1" x14ac:dyDescent="0.25">
      <c r="A106" s="7" t="s">
        <v>45</v>
      </c>
    </row>
    <row r="107" spans="1:17" hidden="1" x14ac:dyDescent="0.25">
      <c r="A107" s="7" t="s">
        <v>45</v>
      </c>
    </row>
    <row r="108" spans="1:17" hidden="1" x14ac:dyDescent="0.25">
      <c r="A108" s="7" t="s">
        <v>45</v>
      </c>
    </row>
    <row r="109" spans="1:17" hidden="1" x14ac:dyDescent="0.25">
      <c r="A109" s="7" t="s">
        <v>45</v>
      </c>
    </row>
    <row r="110" spans="1:17" hidden="1" x14ac:dyDescent="0.25">
      <c r="A110" s="7" t="s">
        <v>45</v>
      </c>
    </row>
    <row r="111" spans="1:17" hidden="1" x14ac:dyDescent="0.25">
      <c r="A111" s="7" t="s">
        <v>45</v>
      </c>
    </row>
    <row r="112" spans="1:17" hidden="1" x14ac:dyDescent="0.25">
      <c r="A112" s="7" t="s">
        <v>45</v>
      </c>
    </row>
    <row r="113" spans="1:17" x14ac:dyDescent="0.25">
      <c r="A113" s="7" t="s">
        <v>84</v>
      </c>
      <c r="B113" s="33"/>
      <c r="C113" s="104" t="s">
        <v>89</v>
      </c>
      <c r="D113" s="104"/>
      <c r="E113" s="104"/>
      <c r="F113" s="104"/>
      <c r="G113" s="104"/>
      <c r="H113" s="104"/>
      <c r="I113" s="104"/>
      <c r="J113" s="33"/>
    </row>
    <row r="114" spans="1:17" hidden="1" x14ac:dyDescent="0.25">
      <c r="A114" s="7" t="s">
        <v>46</v>
      </c>
    </row>
    <row r="115" spans="1:17" x14ac:dyDescent="0.25">
      <c r="A115" s="7">
        <v>9</v>
      </c>
      <c r="B115" s="21" t="s">
        <v>90</v>
      </c>
      <c r="C115" s="101" t="s">
        <v>91</v>
      </c>
      <c r="D115" s="102"/>
      <c r="E115" s="102"/>
      <c r="F115" s="23" t="s">
        <v>88</v>
      </c>
      <c r="G115" s="34"/>
      <c r="H115" s="35"/>
      <c r="I115" s="26"/>
      <c r="J115" s="27">
        <f>IF(AND(G115= "",H115= ""), 0, ROUND(ROUND(I115, 2) * ROUND(IF(H115="",G115,H115),  3), 2))</f>
        <v>0</v>
      </c>
      <c r="K115" s="7"/>
      <c r="M115" s="28">
        <v>0.2</v>
      </c>
      <c r="Q115" s="7">
        <v>22160</v>
      </c>
    </row>
    <row r="116" spans="1:17" hidden="1" x14ac:dyDescent="0.25">
      <c r="A116" s="7" t="s">
        <v>45</v>
      </c>
    </row>
    <row r="117" spans="1:17" hidden="1" x14ac:dyDescent="0.25">
      <c r="A117" s="7" t="s">
        <v>45</v>
      </c>
    </row>
    <row r="118" spans="1:17" hidden="1" x14ac:dyDescent="0.25">
      <c r="A118" s="7" t="s">
        <v>45</v>
      </c>
    </row>
    <row r="119" spans="1:17" hidden="1" x14ac:dyDescent="0.25">
      <c r="A119" s="7" t="s">
        <v>45</v>
      </c>
    </row>
    <row r="120" spans="1:17" hidden="1" x14ac:dyDescent="0.25">
      <c r="A120" s="7" t="s">
        <v>45</v>
      </c>
    </row>
    <row r="121" spans="1:17" hidden="1" x14ac:dyDescent="0.25">
      <c r="A121" s="7" t="s">
        <v>45</v>
      </c>
    </row>
    <row r="122" spans="1:17" x14ac:dyDescent="0.25">
      <c r="A122" s="7" t="s">
        <v>84</v>
      </c>
      <c r="B122" s="33"/>
      <c r="C122" s="104" t="s">
        <v>92</v>
      </c>
      <c r="D122" s="104"/>
      <c r="E122" s="104"/>
      <c r="F122" s="104"/>
      <c r="G122" s="104"/>
      <c r="H122" s="104"/>
      <c r="I122" s="104"/>
      <c r="J122" s="33"/>
    </row>
    <row r="123" spans="1:17" hidden="1" x14ac:dyDescent="0.25">
      <c r="A123" s="7" t="s">
        <v>46</v>
      </c>
    </row>
    <row r="124" spans="1:17" x14ac:dyDescent="0.25">
      <c r="A124" s="7">
        <v>9</v>
      </c>
      <c r="B124" s="21" t="s">
        <v>93</v>
      </c>
      <c r="C124" s="101" t="s">
        <v>94</v>
      </c>
      <c r="D124" s="102"/>
      <c r="E124" s="102"/>
      <c r="F124" s="23" t="s">
        <v>88</v>
      </c>
      <c r="G124" s="34"/>
      <c r="H124" s="35"/>
      <c r="I124" s="26"/>
      <c r="J124" s="27">
        <f>IF(AND(G124= "",H124= ""), 0, ROUND(ROUND(I124, 2) * ROUND(IF(H124="",G124,H124),  3), 2))</f>
        <v>0</v>
      </c>
      <c r="K124" s="7"/>
      <c r="M124" s="28">
        <v>0.2</v>
      </c>
      <c r="Q124" s="7">
        <v>22160</v>
      </c>
    </row>
    <row r="125" spans="1:17" hidden="1" x14ac:dyDescent="0.25">
      <c r="A125" s="7" t="s">
        <v>45</v>
      </c>
    </row>
    <row r="126" spans="1:17" hidden="1" x14ac:dyDescent="0.25">
      <c r="A126" s="7" t="s">
        <v>45</v>
      </c>
    </row>
    <row r="127" spans="1:17" hidden="1" x14ac:dyDescent="0.25">
      <c r="A127" s="7" t="s">
        <v>45</v>
      </c>
    </row>
    <row r="128" spans="1:17" hidden="1" x14ac:dyDescent="0.25">
      <c r="A128" s="7" t="s">
        <v>45</v>
      </c>
    </row>
    <row r="129" spans="1:17" hidden="1" x14ac:dyDescent="0.25">
      <c r="A129" s="7" t="s">
        <v>45</v>
      </c>
    </row>
    <row r="130" spans="1:17" hidden="1" x14ac:dyDescent="0.25">
      <c r="A130" s="7" t="s">
        <v>45</v>
      </c>
    </row>
    <row r="131" spans="1:17" hidden="1" x14ac:dyDescent="0.25">
      <c r="A131" s="7" t="s">
        <v>45</v>
      </c>
    </row>
    <row r="132" spans="1:17" x14ac:dyDescent="0.25">
      <c r="A132" s="7" t="s">
        <v>84</v>
      </c>
      <c r="B132" s="33"/>
      <c r="C132" s="104" t="s">
        <v>95</v>
      </c>
      <c r="D132" s="104"/>
      <c r="E132" s="104"/>
      <c r="F132" s="104"/>
      <c r="G132" s="104"/>
      <c r="H132" s="104"/>
      <c r="I132" s="104"/>
      <c r="J132" s="33"/>
    </row>
    <row r="133" spans="1:17" hidden="1" x14ac:dyDescent="0.25">
      <c r="A133" s="7" t="s">
        <v>46</v>
      </c>
    </row>
    <row r="134" spans="1:17" x14ac:dyDescent="0.25">
      <c r="A134" s="7">
        <v>9</v>
      </c>
      <c r="B134" s="21" t="s">
        <v>96</v>
      </c>
      <c r="C134" s="101" t="s">
        <v>97</v>
      </c>
      <c r="D134" s="102"/>
      <c r="E134" s="102"/>
      <c r="F134" s="23" t="s">
        <v>88</v>
      </c>
      <c r="G134" s="34"/>
      <c r="H134" s="35"/>
      <c r="I134" s="26"/>
      <c r="J134" s="27">
        <f>IF(AND(G134= "",H134= ""), 0, ROUND(ROUND(I134, 2) * ROUND(IF(H134="",G134,H134),  3), 2))</f>
        <v>0</v>
      </c>
      <c r="K134" s="7"/>
      <c r="M134" s="28">
        <v>0.2</v>
      </c>
      <c r="Q134" s="7">
        <v>22160</v>
      </c>
    </row>
    <row r="135" spans="1:17" hidden="1" x14ac:dyDescent="0.25">
      <c r="A135" s="7" t="s">
        <v>45</v>
      </c>
    </row>
    <row r="136" spans="1:17" x14ac:dyDescent="0.25">
      <c r="A136" s="7" t="s">
        <v>84</v>
      </c>
      <c r="B136" s="33"/>
      <c r="C136" s="104" t="s">
        <v>95</v>
      </c>
      <c r="D136" s="104"/>
      <c r="E136" s="104"/>
      <c r="F136" s="104"/>
      <c r="G136" s="104"/>
      <c r="H136" s="104"/>
      <c r="I136" s="104"/>
      <c r="J136" s="33"/>
    </row>
    <row r="137" spans="1:17" hidden="1" x14ac:dyDescent="0.25">
      <c r="A137" s="7" t="s">
        <v>46</v>
      </c>
    </row>
    <row r="138" spans="1:17" x14ac:dyDescent="0.25">
      <c r="A138" s="7">
        <v>9</v>
      </c>
      <c r="B138" s="21" t="s">
        <v>98</v>
      </c>
      <c r="C138" s="101" t="s">
        <v>99</v>
      </c>
      <c r="D138" s="102"/>
      <c r="E138" s="102"/>
      <c r="F138" s="23" t="s">
        <v>88</v>
      </c>
      <c r="G138" s="34"/>
      <c r="H138" s="35"/>
      <c r="I138" s="26"/>
      <c r="J138" s="27">
        <f>IF(AND(G138= "",H138= ""), 0, ROUND(ROUND(I138, 2) * ROUND(IF(H138="",G138,H138),  3), 2))</f>
        <v>0</v>
      </c>
      <c r="K138" s="7"/>
      <c r="M138" s="28">
        <v>0.2</v>
      </c>
      <c r="Q138" s="7">
        <v>22160</v>
      </c>
    </row>
    <row r="139" spans="1:17" hidden="1" x14ac:dyDescent="0.25">
      <c r="A139" s="7" t="s">
        <v>45</v>
      </c>
    </row>
    <row r="140" spans="1:17" hidden="1" x14ac:dyDescent="0.25">
      <c r="A140" s="7" t="s">
        <v>45</v>
      </c>
    </row>
    <row r="141" spans="1:17" hidden="1" x14ac:dyDescent="0.25">
      <c r="A141" s="7" t="s">
        <v>45</v>
      </c>
    </row>
    <row r="142" spans="1:17" x14ac:dyDescent="0.25">
      <c r="A142" s="7" t="s">
        <v>84</v>
      </c>
      <c r="B142" s="33"/>
      <c r="C142" s="104" t="s">
        <v>95</v>
      </c>
      <c r="D142" s="104"/>
      <c r="E142" s="104"/>
      <c r="F142" s="104"/>
      <c r="G142" s="104"/>
      <c r="H142" s="104"/>
      <c r="I142" s="104"/>
      <c r="J142" s="33"/>
    </row>
    <row r="143" spans="1:17" hidden="1" x14ac:dyDescent="0.25">
      <c r="A143" s="7" t="s">
        <v>46</v>
      </c>
    </row>
    <row r="144" spans="1:17" x14ac:dyDescent="0.25">
      <c r="A144" s="7">
        <v>9</v>
      </c>
      <c r="B144" s="21" t="s">
        <v>100</v>
      </c>
      <c r="C144" s="101" t="s">
        <v>101</v>
      </c>
      <c r="D144" s="102"/>
      <c r="E144" s="102"/>
      <c r="F144" s="23" t="s">
        <v>88</v>
      </c>
      <c r="G144" s="34"/>
      <c r="H144" s="35"/>
      <c r="I144" s="26"/>
      <c r="J144" s="27">
        <f>IF(AND(G144= "",H144= ""), 0, ROUND(ROUND(I144, 2) * ROUND(IF(H144="",G144,H144),  3), 2))</f>
        <v>0</v>
      </c>
      <c r="K144" s="7"/>
      <c r="M144" s="28">
        <v>0.2</v>
      </c>
      <c r="Q144" s="7">
        <v>22160</v>
      </c>
    </row>
    <row r="145" spans="1:17" hidden="1" x14ac:dyDescent="0.25">
      <c r="A145" s="7" t="s">
        <v>45</v>
      </c>
    </row>
    <row r="146" spans="1:17" hidden="1" x14ac:dyDescent="0.25">
      <c r="A146" s="7" t="s">
        <v>45</v>
      </c>
    </row>
    <row r="147" spans="1:17" hidden="1" x14ac:dyDescent="0.25">
      <c r="A147" s="7" t="s">
        <v>45</v>
      </c>
    </row>
    <row r="148" spans="1:17" hidden="1" x14ac:dyDescent="0.25">
      <c r="A148" s="7" t="s">
        <v>45</v>
      </c>
    </row>
    <row r="149" spans="1:17" hidden="1" x14ac:dyDescent="0.25">
      <c r="A149" s="7" t="s">
        <v>45</v>
      </c>
    </row>
    <row r="150" spans="1:17" hidden="1" x14ac:dyDescent="0.25">
      <c r="A150" s="7" t="s">
        <v>45</v>
      </c>
    </row>
    <row r="151" spans="1:17" hidden="1" x14ac:dyDescent="0.25">
      <c r="A151" s="7" t="s">
        <v>45</v>
      </c>
    </row>
    <row r="152" spans="1:17" x14ac:dyDescent="0.25">
      <c r="A152" s="7" t="s">
        <v>84</v>
      </c>
      <c r="B152" s="33"/>
      <c r="C152" s="104" t="s">
        <v>102</v>
      </c>
      <c r="D152" s="104"/>
      <c r="E152" s="104"/>
      <c r="F152" s="104"/>
      <c r="G152" s="104"/>
      <c r="H152" s="104"/>
      <c r="I152" s="104"/>
      <c r="J152" s="33"/>
    </row>
    <row r="153" spans="1:17" hidden="1" x14ac:dyDescent="0.25">
      <c r="A153" s="7" t="s">
        <v>46</v>
      </c>
    </row>
    <row r="154" spans="1:17" x14ac:dyDescent="0.25">
      <c r="A154" s="7">
        <v>9</v>
      </c>
      <c r="B154" s="21" t="s">
        <v>103</v>
      </c>
      <c r="C154" s="101" t="s">
        <v>104</v>
      </c>
      <c r="D154" s="102"/>
      <c r="E154" s="102"/>
      <c r="F154" s="23" t="s">
        <v>44</v>
      </c>
      <c r="G154" s="24"/>
      <c r="H154" s="25"/>
      <c r="I154" s="26"/>
      <c r="J154" s="27">
        <f>IF(AND(G154= "",H154= ""), 0, ROUND(ROUND(I154, 2) * ROUND(IF(H154="",G154,H154),  0), 2))</f>
        <v>0</v>
      </c>
      <c r="K154" s="7"/>
      <c r="M154" s="28">
        <v>0.2</v>
      </c>
      <c r="Q154" s="7">
        <v>22160</v>
      </c>
    </row>
    <row r="155" spans="1:17" hidden="1" x14ac:dyDescent="0.25">
      <c r="A155" s="7" t="s">
        <v>45</v>
      </c>
    </row>
    <row r="156" spans="1:17" hidden="1" x14ac:dyDescent="0.25">
      <c r="A156" s="7" t="s">
        <v>45</v>
      </c>
    </row>
    <row r="157" spans="1:17" hidden="1" x14ac:dyDescent="0.25">
      <c r="A157" s="7" t="s">
        <v>45</v>
      </c>
    </row>
    <row r="158" spans="1:17" hidden="1" x14ac:dyDescent="0.25">
      <c r="A158" s="7" t="s">
        <v>45</v>
      </c>
    </row>
    <row r="159" spans="1:17" hidden="1" x14ac:dyDescent="0.25">
      <c r="A159" s="7" t="s">
        <v>45</v>
      </c>
    </row>
    <row r="160" spans="1:17" hidden="1" x14ac:dyDescent="0.25">
      <c r="A160" s="7" t="s">
        <v>45</v>
      </c>
    </row>
    <row r="161" spans="1:1" hidden="1" x14ac:dyDescent="0.25">
      <c r="A161" s="7" t="s">
        <v>45</v>
      </c>
    </row>
    <row r="162" spans="1:1" hidden="1" x14ac:dyDescent="0.25">
      <c r="A162" s="7" t="s">
        <v>45</v>
      </c>
    </row>
    <row r="163" spans="1:1" hidden="1" x14ac:dyDescent="0.25">
      <c r="A163" s="7" t="s">
        <v>45</v>
      </c>
    </row>
    <row r="164" spans="1:1" hidden="1" x14ac:dyDescent="0.25">
      <c r="A164" s="7" t="s">
        <v>45</v>
      </c>
    </row>
    <row r="165" spans="1:1" hidden="1" x14ac:dyDescent="0.25">
      <c r="A165" s="7" t="s">
        <v>45</v>
      </c>
    </row>
    <row r="166" spans="1:1" hidden="1" x14ac:dyDescent="0.25">
      <c r="A166" s="7" t="s">
        <v>45</v>
      </c>
    </row>
    <row r="167" spans="1:1" hidden="1" x14ac:dyDescent="0.25">
      <c r="A167" s="7" t="s">
        <v>45</v>
      </c>
    </row>
    <row r="168" spans="1:1" hidden="1" x14ac:dyDescent="0.25">
      <c r="A168" s="7" t="s">
        <v>45</v>
      </c>
    </row>
    <row r="169" spans="1:1" hidden="1" x14ac:dyDescent="0.25">
      <c r="A169" s="7" t="s">
        <v>45</v>
      </c>
    </row>
    <row r="170" spans="1:1" hidden="1" x14ac:dyDescent="0.25">
      <c r="A170" s="7" t="s">
        <v>45</v>
      </c>
    </row>
    <row r="171" spans="1:1" hidden="1" x14ac:dyDescent="0.25">
      <c r="A171" s="7" t="s">
        <v>45</v>
      </c>
    </row>
    <row r="172" spans="1:1" hidden="1" x14ac:dyDescent="0.25">
      <c r="A172" s="7" t="s">
        <v>45</v>
      </c>
    </row>
    <row r="173" spans="1:1" hidden="1" x14ac:dyDescent="0.25">
      <c r="A173" s="7" t="s">
        <v>45</v>
      </c>
    </row>
    <row r="174" spans="1:1" hidden="1" x14ac:dyDescent="0.25">
      <c r="A174" s="7" t="s">
        <v>45</v>
      </c>
    </row>
    <row r="175" spans="1:1" hidden="1" x14ac:dyDescent="0.25">
      <c r="A175" s="7" t="s">
        <v>45</v>
      </c>
    </row>
    <row r="176" spans="1:1" hidden="1" x14ac:dyDescent="0.25">
      <c r="A176" s="7" t="s">
        <v>45</v>
      </c>
    </row>
    <row r="177" spans="1:17" hidden="1" x14ac:dyDescent="0.25">
      <c r="A177" s="7" t="s">
        <v>45</v>
      </c>
    </row>
    <row r="178" spans="1:17" hidden="1" x14ac:dyDescent="0.25">
      <c r="A178" s="7" t="s">
        <v>45</v>
      </c>
    </row>
    <row r="179" spans="1:17" hidden="1" x14ac:dyDescent="0.25">
      <c r="A179" s="7" t="s">
        <v>45</v>
      </c>
    </row>
    <row r="180" spans="1:17" hidden="1" x14ac:dyDescent="0.25">
      <c r="A180" s="7" t="s">
        <v>45</v>
      </c>
    </row>
    <row r="181" spans="1:17" hidden="1" x14ac:dyDescent="0.25">
      <c r="A181" s="7" t="s">
        <v>45</v>
      </c>
    </row>
    <row r="182" spans="1:17" hidden="1" x14ac:dyDescent="0.25">
      <c r="A182" s="7" t="s">
        <v>45</v>
      </c>
    </row>
    <row r="183" spans="1:17" hidden="1" x14ac:dyDescent="0.25">
      <c r="A183" s="7" t="s">
        <v>45</v>
      </c>
    </row>
    <row r="184" spans="1:17" hidden="1" x14ac:dyDescent="0.25">
      <c r="A184" s="7" t="s">
        <v>45</v>
      </c>
    </row>
    <row r="185" spans="1:17" hidden="1" x14ac:dyDescent="0.25">
      <c r="A185" s="7" t="s">
        <v>45</v>
      </c>
    </row>
    <row r="186" spans="1:17" hidden="1" x14ac:dyDescent="0.25">
      <c r="A186" s="7" t="s">
        <v>45</v>
      </c>
    </row>
    <row r="187" spans="1:17" hidden="1" x14ac:dyDescent="0.25">
      <c r="A187" s="7" t="s">
        <v>45</v>
      </c>
    </row>
    <row r="188" spans="1:17" hidden="1" x14ac:dyDescent="0.25">
      <c r="A188" s="7" t="s">
        <v>45</v>
      </c>
    </row>
    <row r="189" spans="1:17" hidden="1" x14ac:dyDescent="0.25">
      <c r="A189" s="7" t="s">
        <v>45</v>
      </c>
    </row>
    <row r="190" spans="1:17" x14ac:dyDescent="0.25">
      <c r="A190" s="7" t="s">
        <v>84</v>
      </c>
      <c r="B190" s="33"/>
      <c r="C190" s="104" t="s">
        <v>89</v>
      </c>
      <c r="D190" s="104"/>
      <c r="E190" s="104"/>
      <c r="F190" s="104"/>
      <c r="G190" s="104"/>
      <c r="H190" s="104"/>
      <c r="I190" s="104"/>
      <c r="J190" s="33"/>
    </row>
    <row r="191" spans="1:17" hidden="1" x14ac:dyDescent="0.25">
      <c r="A191" s="7" t="s">
        <v>46</v>
      </c>
    </row>
    <row r="192" spans="1:17" x14ac:dyDescent="0.25">
      <c r="A192" s="7">
        <v>9</v>
      </c>
      <c r="B192" s="21" t="s">
        <v>105</v>
      </c>
      <c r="C192" s="101" t="s">
        <v>106</v>
      </c>
      <c r="D192" s="102"/>
      <c r="E192" s="102"/>
      <c r="F192" s="23" t="s">
        <v>88</v>
      </c>
      <c r="G192" s="34"/>
      <c r="H192" s="35"/>
      <c r="I192" s="26"/>
      <c r="J192" s="27">
        <f>IF(AND(G192= "",H192= ""), 0, ROUND(ROUND(I192, 2) * ROUND(IF(H192="",G192,H192),  3), 2))</f>
        <v>0</v>
      </c>
      <c r="K192" s="7"/>
      <c r="M192" s="28">
        <v>0.2</v>
      </c>
      <c r="Q192" s="7">
        <v>22160</v>
      </c>
    </row>
    <row r="193" spans="1:17" hidden="1" x14ac:dyDescent="0.25">
      <c r="A193" s="7" t="s">
        <v>45</v>
      </c>
    </row>
    <row r="194" spans="1:17" x14ac:dyDescent="0.25">
      <c r="A194" s="7" t="s">
        <v>84</v>
      </c>
      <c r="B194" s="33"/>
      <c r="C194" s="104" t="s">
        <v>107</v>
      </c>
      <c r="D194" s="104"/>
      <c r="E194" s="104"/>
      <c r="F194" s="104"/>
      <c r="G194" s="104"/>
      <c r="H194" s="104"/>
      <c r="I194" s="104"/>
      <c r="J194" s="33"/>
    </row>
    <row r="195" spans="1:17" hidden="1" x14ac:dyDescent="0.25">
      <c r="A195" s="7" t="s">
        <v>46</v>
      </c>
    </row>
    <row r="196" spans="1:17" x14ac:dyDescent="0.25">
      <c r="A196" s="7">
        <v>9</v>
      </c>
      <c r="B196" s="21" t="s">
        <v>108</v>
      </c>
      <c r="C196" s="101" t="s">
        <v>109</v>
      </c>
      <c r="D196" s="102"/>
      <c r="E196" s="102"/>
      <c r="F196" s="23" t="s">
        <v>88</v>
      </c>
      <c r="G196" s="34"/>
      <c r="H196" s="35"/>
      <c r="I196" s="26"/>
      <c r="J196" s="27">
        <f>IF(AND(G196= "",H196= ""), 0, ROUND(ROUND(I196, 2) * ROUND(IF(H196="",G196,H196),  3), 2))</f>
        <v>0</v>
      </c>
      <c r="K196" s="7"/>
      <c r="M196" s="28">
        <v>0.2</v>
      </c>
      <c r="Q196" s="7">
        <v>22160</v>
      </c>
    </row>
    <row r="197" spans="1:17" hidden="1" x14ac:dyDescent="0.25">
      <c r="A197" s="7" t="s">
        <v>45</v>
      </c>
    </row>
    <row r="198" spans="1:17" hidden="1" x14ac:dyDescent="0.25">
      <c r="A198" s="7" t="s">
        <v>45</v>
      </c>
    </row>
    <row r="199" spans="1:17" hidden="1" x14ac:dyDescent="0.25">
      <c r="A199" s="7" t="s">
        <v>45</v>
      </c>
    </row>
    <row r="200" spans="1:17" hidden="1" x14ac:dyDescent="0.25">
      <c r="A200" s="7" t="s">
        <v>45</v>
      </c>
    </row>
    <row r="201" spans="1:17" hidden="1" x14ac:dyDescent="0.25">
      <c r="A201" s="7" t="s">
        <v>45</v>
      </c>
    </row>
    <row r="202" spans="1:17" x14ac:dyDescent="0.25">
      <c r="A202" s="7" t="s">
        <v>84</v>
      </c>
      <c r="B202" s="33"/>
      <c r="C202" s="104" t="s">
        <v>110</v>
      </c>
      <c r="D202" s="104"/>
      <c r="E202" s="104"/>
      <c r="F202" s="104"/>
      <c r="G202" s="104"/>
      <c r="H202" s="104"/>
      <c r="I202" s="104"/>
      <c r="J202" s="33"/>
    </row>
    <row r="203" spans="1:17" hidden="1" x14ac:dyDescent="0.25">
      <c r="A203" s="7" t="s">
        <v>46</v>
      </c>
    </row>
    <row r="204" spans="1:17" x14ac:dyDescent="0.25">
      <c r="A204" s="7">
        <v>9</v>
      </c>
      <c r="B204" s="21" t="s">
        <v>111</v>
      </c>
      <c r="C204" s="101" t="s">
        <v>112</v>
      </c>
      <c r="D204" s="102"/>
      <c r="E204" s="102"/>
      <c r="F204" s="23" t="s">
        <v>88</v>
      </c>
      <c r="G204" s="34"/>
      <c r="H204" s="35"/>
      <c r="I204" s="26"/>
      <c r="J204" s="27">
        <f>IF(AND(G204= "",H204= ""), 0, ROUND(ROUND(I204, 2) * ROUND(IF(H204="",G204,H204),  3), 2))</f>
        <v>0</v>
      </c>
      <c r="K204" s="7"/>
      <c r="M204" s="28">
        <v>0.2</v>
      </c>
      <c r="Q204" s="7">
        <v>22160</v>
      </c>
    </row>
    <row r="205" spans="1:17" hidden="1" x14ac:dyDescent="0.25">
      <c r="A205" s="7" t="s">
        <v>45</v>
      </c>
    </row>
    <row r="206" spans="1:17" hidden="1" x14ac:dyDescent="0.25">
      <c r="A206" s="7" t="s">
        <v>45</v>
      </c>
    </row>
    <row r="207" spans="1:17" hidden="1" x14ac:dyDescent="0.25">
      <c r="A207" s="7" t="s">
        <v>45</v>
      </c>
    </row>
    <row r="208" spans="1:17" hidden="1" x14ac:dyDescent="0.25">
      <c r="A208" s="7" t="s">
        <v>45</v>
      </c>
    </row>
    <row r="209" spans="1:17" x14ac:dyDescent="0.25">
      <c r="A209" s="7" t="s">
        <v>84</v>
      </c>
      <c r="B209" s="33"/>
      <c r="C209" s="104" t="s">
        <v>102</v>
      </c>
      <c r="D209" s="104"/>
      <c r="E209" s="104"/>
      <c r="F209" s="104"/>
      <c r="G209" s="104"/>
      <c r="H209" s="104"/>
      <c r="I209" s="104"/>
      <c r="J209" s="33"/>
    </row>
    <row r="210" spans="1:17" hidden="1" x14ac:dyDescent="0.25">
      <c r="A210" s="7" t="s">
        <v>46</v>
      </c>
    </row>
    <row r="211" spans="1:17" x14ac:dyDescent="0.25">
      <c r="A211" s="7">
        <v>9</v>
      </c>
      <c r="B211" s="21" t="s">
        <v>113</v>
      </c>
      <c r="C211" s="101" t="s">
        <v>114</v>
      </c>
      <c r="D211" s="102"/>
      <c r="E211" s="102"/>
      <c r="F211" s="23" t="s">
        <v>44</v>
      </c>
      <c r="G211" s="24"/>
      <c r="H211" s="25"/>
      <c r="I211" s="26"/>
      <c r="J211" s="27">
        <f>IF(AND(G211= "",H211= ""), 0, ROUND(ROUND(I211, 2) * ROUND(IF(H211="",G211,H211),  0), 2))</f>
        <v>0</v>
      </c>
      <c r="K211" s="7"/>
      <c r="M211" s="28">
        <v>0.2</v>
      </c>
      <c r="Q211" s="7">
        <v>22160</v>
      </c>
    </row>
    <row r="212" spans="1:17" hidden="1" x14ac:dyDescent="0.25">
      <c r="A212" s="7" t="s">
        <v>45</v>
      </c>
    </row>
    <row r="213" spans="1:17" hidden="1" x14ac:dyDescent="0.25">
      <c r="A213" s="7" t="s">
        <v>45</v>
      </c>
    </row>
    <row r="214" spans="1:17" hidden="1" x14ac:dyDescent="0.25">
      <c r="A214" s="7" t="s">
        <v>45</v>
      </c>
    </row>
    <row r="215" spans="1:17" hidden="1" x14ac:dyDescent="0.25">
      <c r="A215" s="7" t="s">
        <v>45</v>
      </c>
    </row>
    <row r="216" spans="1:17" hidden="1" x14ac:dyDescent="0.25">
      <c r="A216" s="7" t="s">
        <v>45</v>
      </c>
    </row>
    <row r="217" spans="1:17" hidden="1" x14ac:dyDescent="0.25">
      <c r="A217" s="7" t="s">
        <v>45</v>
      </c>
    </row>
    <row r="218" spans="1:17" hidden="1" x14ac:dyDescent="0.25">
      <c r="A218" s="7" t="s">
        <v>45</v>
      </c>
    </row>
    <row r="219" spans="1:17" hidden="1" x14ac:dyDescent="0.25">
      <c r="A219" s="7" t="s">
        <v>45</v>
      </c>
    </row>
    <row r="220" spans="1:17" hidden="1" x14ac:dyDescent="0.25">
      <c r="A220" s="7" t="s">
        <v>45</v>
      </c>
    </row>
    <row r="221" spans="1:17" hidden="1" x14ac:dyDescent="0.25">
      <c r="A221" s="7" t="s">
        <v>45</v>
      </c>
    </row>
    <row r="222" spans="1:17" x14ac:dyDescent="0.25">
      <c r="A222" s="7" t="s">
        <v>84</v>
      </c>
      <c r="B222" s="33"/>
      <c r="C222" s="104" t="s">
        <v>89</v>
      </c>
      <c r="D222" s="104"/>
      <c r="E222" s="104"/>
      <c r="F222" s="104"/>
      <c r="G222" s="104"/>
      <c r="H222" s="104"/>
      <c r="I222" s="104"/>
      <c r="J222" s="33"/>
    </row>
    <row r="223" spans="1:17" hidden="1" x14ac:dyDescent="0.25">
      <c r="A223" s="7" t="s">
        <v>46</v>
      </c>
    </row>
    <row r="224" spans="1:17" x14ac:dyDescent="0.25">
      <c r="A224" s="7">
        <v>9</v>
      </c>
      <c r="B224" s="21" t="s">
        <v>115</v>
      </c>
      <c r="C224" s="101" t="s">
        <v>116</v>
      </c>
      <c r="D224" s="102"/>
      <c r="E224" s="102"/>
      <c r="F224" s="23" t="s">
        <v>44</v>
      </c>
      <c r="G224" s="24"/>
      <c r="H224" s="25"/>
      <c r="I224" s="26"/>
      <c r="J224" s="27">
        <f>IF(AND(G224= "",H224= ""), 0, ROUND(ROUND(I224, 2) * ROUND(IF(H224="",G224,H224),  0), 2))</f>
        <v>0</v>
      </c>
      <c r="K224" s="7"/>
      <c r="M224" s="28">
        <v>0.2</v>
      </c>
      <c r="Q224" s="7">
        <v>22160</v>
      </c>
    </row>
    <row r="225" spans="1:17" hidden="1" x14ac:dyDescent="0.25">
      <c r="A225" s="7" t="s">
        <v>45</v>
      </c>
    </row>
    <row r="226" spans="1:17" x14ac:dyDescent="0.25">
      <c r="A226" s="7" t="s">
        <v>84</v>
      </c>
      <c r="B226" s="33"/>
      <c r="C226" s="104" t="s">
        <v>102</v>
      </c>
      <c r="D226" s="104"/>
      <c r="E226" s="104"/>
      <c r="F226" s="104"/>
      <c r="G226" s="104"/>
      <c r="H226" s="104"/>
      <c r="I226" s="104"/>
      <c r="J226" s="33"/>
    </row>
    <row r="227" spans="1:17" hidden="1" x14ac:dyDescent="0.25">
      <c r="A227" s="7" t="s">
        <v>46</v>
      </c>
    </row>
    <row r="228" spans="1:17" x14ac:dyDescent="0.25">
      <c r="A228" s="7">
        <v>9</v>
      </c>
      <c r="B228" s="21" t="s">
        <v>117</v>
      </c>
      <c r="C228" s="101" t="s">
        <v>118</v>
      </c>
      <c r="D228" s="102"/>
      <c r="E228" s="102"/>
      <c r="F228" s="23" t="s">
        <v>44</v>
      </c>
      <c r="G228" s="24"/>
      <c r="H228" s="25"/>
      <c r="I228" s="26"/>
      <c r="J228" s="27">
        <f>IF(AND(G228= "",H228= ""), 0, ROUND(ROUND(I228, 2) * ROUND(IF(H228="",G228,H228),  0), 2))</f>
        <v>0</v>
      </c>
      <c r="K228" s="7"/>
      <c r="M228" s="28">
        <v>0.2</v>
      </c>
      <c r="Q228" s="7">
        <v>22160</v>
      </c>
    </row>
    <row r="229" spans="1:17" hidden="1" x14ac:dyDescent="0.25">
      <c r="A229" s="7" t="s">
        <v>45</v>
      </c>
    </row>
    <row r="230" spans="1:17" x14ac:dyDescent="0.25">
      <c r="A230" s="7" t="s">
        <v>84</v>
      </c>
      <c r="B230" s="33"/>
      <c r="C230" s="104" t="s">
        <v>102</v>
      </c>
      <c r="D230" s="104"/>
      <c r="E230" s="104"/>
      <c r="F230" s="104"/>
      <c r="G230" s="104"/>
      <c r="H230" s="104"/>
      <c r="I230" s="104"/>
      <c r="J230" s="33"/>
    </row>
    <row r="231" spans="1:17" hidden="1" x14ac:dyDescent="0.25">
      <c r="A231" s="7" t="s">
        <v>46</v>
      </c>
    </row>
    <row r="232" spans="1:17" x14ac:dyDescent="0.25">
      <c r="A232" s="7">
        <v>9</v>
      </c>
      <c r="B232" s="21" t="s">
        <v>119</v>
      </c>
      <c r="C232" s="101" t="s">
        <v>120</v>
      </c>
      <c r="D232" s="102"/>
      <c r="E232" s="102"/>
      <c r="F232" s="23" t="s">
        <v>44</v>
      </c>
      <c r="G232" s="24"/>
      <c r="H232" s="25"/>
      <c r="I232" s="26"/>
      <c r="J232" s="27">
        <f>IF(AND(G232= "",H232= ""), 0, ROUND(ROUND(I232, 2) * ROUND(IF(H232="",G232,H232),  0), 2))</f>
        <v>0</v>
      </c>
      <c r="K232" s="7"/>
      <c r="M232" s="28">
        <v>0.2</v>
      </c>
      <c r="Q232" s="7">
        <v>22160</v>
      </c>
    </row>
    <row r="233" spans="1:17" hidden="1" x14ac:dyDescent="0.25">
      <c r="A233" s="7" t="s">
        <v>45</v>
      </c>
    </row>
    <row r="234" spans="1:17" x14ac:dyDescent="0.25">
      <c r="A234" s="7" t="s">
        <v>84</v>
      </c>
      <c r="B234" s="33"/>
      <c r="C234" s="104" t="s">
        <v>89</v>
      </c>
      <c r="D234" s="104"/>
      <c r="E234" s="104"/>
      <c r="F234" s="104"/>
      <c r="G234" s="104"/>
      <c r="H234" s="104"/>
      <c r="I234" s="104"/>
      <c r="J234" s="33"/>
    </row>
    <row r="235" spans="1:17" hidden="1" x14ac:dyDescent="0.25">
      <c r="A235" s="7" t="s">
        <v>46</v>
      </c>
    </row>
    <row r="236" spans="1:17" x14ac:dyDescent="0.25">
      <c r="A236" s="7">
        <v>9</v>
      </c>
      <c r="B236" s="21" t="s">
        <v>121</v>
      </c>
      <c r="C236" s="101" t="s">
        <v>122</v>
      </c>
      <c r="D236" s="102"/>
      <c r="E236" s="102"/>
      <c r="F236" s="23" t="s">
        <v>72</v>
      </c>
      <c r="G236" s="31"/>
      <c r="H236" s="32"/>
      <c r="I236" s="26"/>
      <c r="J236" s="27">
        <f>IF(AND(G236= "",H236= ""), 0, ROUND(ROUND(I236, 2) * ROUND(IF(H236="",G236,H236),  2), 2))</f>
        <v>0</v>
      </c>
      <c r="K236" s="7"/>
      <c r="M236" s="28">
        <v>0.2</v>
      </c>
      <c r="Q236" s="7">
        <v>22160</v>
      </c>
    </row>
    <row r="237" spans="1:17" hidden="1" x14ac:dyDescent="0.25">
      <c r="A237" s="7" t="s">
        <v>45</v>
      </c>
    </row>
    <row r="238" spans="1:17" hidden="1" x14ac:dyDescent="0.25">
      <c r="A238" s="7" t="s">
        <v>46</v>
      </c>
    </row>
    <row r="239" spans="1:17" x14ac:dyDescent="0.25">
      <c r="A239" s="7">
        <v>9</v>
      </c>
      <c r="B239" s="21" t="s">
        <v>123</v>
      </c>
      <c r="C239" s="101" t="s">
        <v>124</v>
      </c>
      <c r="D239" s="102"/>
      <c r="E239" s="102"/>
      <c r="F239" s="23" t="s">
        <v>72</v>
      </c>
      <c r="G239" s="31"/>
      <c r="H239" s="32"/>
      <c r="I239" s="26"/>
      <c r="J239" s="27">
        <f>IF(AND(G239= "",H239= ""), 0, ROUND(ROUND(I239, 2) * ROUND(IF(H239="",G239,H239),  2), 2))</f>
        <v>0</v>
      </c>
      <c r="K239" s="7"/>
      <c r="M239" s="28">
        <v>0.2</v>
      </c>
      <c r="Q239" s="7">
        <v>22160</v>
      </c>
    </row>
    <row r="240" spans="1:17" hidden="1" x14ac:dyDescent="0.25">
      <c r="A240" s="7" t="s">
        <v>45</v>
      </c>
    </row>
    <row r="241" spans="1:17" hidden="1" x14ac:dyDescent="0.25">
      <c r="A241" s="7" t="s">
        <v>46</v>
      </c>
    </row>
    <row r="242" spans="1:17" x14ac:dyDescent="0.25">
      <c r="A242" s="7">
        <v>9</v>
      </c>
      <c r="B242" s="21" t="s">
        <v>125</v>
      </c>
      <c r="C242" s="101" t="s">
        <v>126</v>
      </c>
      <c r="D242" s="102"/>
      <c r="E242" s="102"/>
      <c r="F242" s="23" t="s">
        <v>72</v>
      </c>
      <c r="G242" s="31"/>
      <c r="H242" s="32"/>
      <c r="I242" s="26"/>
      <c r="J242" s="27">
        <f>IF(AND(G242= "",H242= ""), 0, ROUND(ROUND(I242, 2) * ROUND(IF(H242="",G242,H242),  2), 2))</f>
        <v>0</v>
      </c>
      <c r="K242" s="7"/>
      <c r="M242" s="28">
        <v>0.2</v>
      </c>
      <c r="Q242" s="7">
        <v>22160</v>
      </c>
    </row>
    <row r="243" spans="1:17" hidden="1" x14ac:dyDescent="0.25">
      <c r="A243" s="7" t="s">
        <v>45</v>
      </c>
    </row>
    <row r="244" spans="1:17" hidden="1" x14ac:dyDescent="0.25">
      <c r="A244" s="7" t="s">
        <v>46</v>
      </c>
    </row>
    <row r="245" spans="1:17" x14ac:dyDescent="0.25">
      <c r="A245" s="7">
        <v>9</v>
      </c>
      <c r="B245" s="21" t="s">
        <v>127</v>
      </c>
      <c r="C245" s="101" t="s">
        <v>128</v>
      </c>
      <c r="D245" s="102"/>
      <c r="E245" s="102"/>
      <c r="F245" s="23" t="s">
        <v>72</v>
      </c>
      <c r="G245" s="31"/>
      <c r="H245" s="32"/>
      <c r="I245" s="26"/>
      <c r="J245" s="27">
        <f>IF(AND(G245= "",H245= ""), 0, ROUND(ROUND(I245, 2) * ROUND(IF(H245="",G245,H245),  2), 2))</f>
        <v>0</v>
      </c>
      <c r="K245" s="7"/>
      <c r="M245" s="28">
        <v>0.2</v>
      </c>
      <c r="Q245" s="7">
        <v>22160</v>
      </c>
    </row>
    <row r="246" spans="1:17" hidden="1" x14ac:dyDescent="0.25">
      <c r="A246" s="7" t="s">
        <v>45</v>
      </c>
    </row>
    <row r="247" spans="1:17" hidden="1" x14ac:dyDescent="0.25">
      <c r="A247" s="7" t="s">
        <v>46</v>
      </c>
    </row>
    <row r="248" spans="1:17" x14ac:dyDescent="0.25">
      <c r="A248" s="7">
        <v>9</v>
      </c>
      <c r="B248" s="21" t="s">
        <v>129</v>
      </c>
      <c r="C248" s="101" t="s">
        <v>130</v>
      </c>
      <c r="D248" s="102"/>
      <c r="E248" s="102"/>
      <c r="F248" s="23" t="s">
        <v>72</v>
      </c>
      <c r="G248" s="31"/>
      <c r="H248" s="32"/>
      <c r="I248" s="26"/>
      <c r="J248" s="27">
        <f>IF(AND(G248= "",H248= ""), 0, ROUND(ROUND(I248, 2) * ROUND(IF(H248="",G248,H248),  2), 2))</f>
        <v>0</v>
      </c>
      <c r="K248" s="7"/>
      <c r="M248" s="28">
        <v>0.2</v>
      </c>
      <c r="Q248" s="7">
        <v>22160</v>
      </c>
    </row>
    <row r="249" spans="1:17" hidden="1" x14ac:dyDescent="0.25">
      <c r="A249" s="7" t="s">
        <v>45</v>
      </c>
    </row>
    <row r="250" spans="1:17" hidden="1" x14ac:dyDescent="0.25">
      <c r="A250" s="7" t="s">
        <v>46</v>
      </c>
    </row>
    <row r="251" spans="1:17" x14ac:dyDescent="0.25">
      <c r="A251" s="7">
        <v>9</v>
      </c>
      <c r="B251" s="21" t="s">
        <v>131</v>
      </c>
      <c r="C251" s="101" t="s">
        <v>132</v>
      </c>
      <c r="D251" s="102"/>
      <c r="E251" s="102"/>
      <c r="F251" s="23" t="s">
        <v>72</v>
      </c>
      <c r="G251" s="31"/>
      <c r="H251" s="32"/>
      <c r="I251" s="26"/>
      <c r="J251" s="27">
        <f>IF(AND(G251= "",H251= ""), 0, ROUND(ROUND(I251, 2) * ROUND(IF(H251="",G251,H251),  2), 2))</f>
        <v>0</v>
      </c>
      <c r="K251" s="7"/>
      <c r="M251" s="28">
        <v>0.2</v>
      </c>
      <c r="Q251" s="7">
        <v>22160</v>
      </c>
    </row>
    <row r="252" spans="1:17" hidden="1" x14ac:dyDescent="0.25">
      <c r="A252" s="7" t="s">
        <v>45</v>
      </c>
    </row>
    <row r="253" spans="1:17" hidden="1" x14ac:dyDescent="0.25">
      <c r="A253" s="7" t="s">
        <v>46</v>
      </c>
    </row>
    <row r="254" spans="1:17" x14ac:dyDescent="0.25">
      <c r="A254" s="7" t="s">
        <v>39</v>
      </c>
      <c r="B254" s="22"/>
      <c r="C254" s="70"/>
      <c r="D254" s="70"/>
      <c r="E254" s="70"/>
      <c r="J254" s="22"/>
    </row>
    <row r="255" spans="1:17" x14ac:dyDescent="0.25">
      <c r="B255" s="22"/>
      <c r="C255" s="97" t="s">
        <v>81</v>
      </c>
      <c r="D255" s="98"/>
      <c r="E255" s="98"/>
      <c r="F255" s="95"/>
      <c r="G255" s="95"/>
      <c r="H255" s="95"/>
      <c r="I255" s="95"/>
      <c r="J255" s="96"/>
    </row>
    <row r="256" spans="1:17" x14ac:dyDescent="0.25">
      <c r="B256" s="22"/>
      <c r="C256" s="100"/>
      <c r="D256" s="57"/>
      <c r="E256" s="57"/>
      <c r="F256" s="57"/>
      <c r="G256" s="57"/>
      <c r="H256" s="57"/>
      <c r="I256" s="57"/>
      <c r="J256" s="99"/>
    </row>
    <row r="257" spans="1:17" x14ac:dyDescent="0.25">
      <c r="B257" s="22"/>
      <c r="C257" s="91" t="s">
        <v>59</v>
      </c>
      <c r="D257" s="92"/>
      <c r="E257" s="92"/>
      <c r="F257" s="89">
        <f>SUMIF(K93:K254, IF(K92="","",K92), J93:J254)</f>
        <v>0</v>
      </c>
      <c r="G257" s="89"/>
      <c r="H257" s="89"/>
      <c r="I257" s="89"/>
      <c r="J257" s="90"/>
    </row>
    <row r="258" spans="1:17" hidden="1" x14ac:dyDescent="0.25">
      <c r="B258" s="22"/>
      <c r="C258" s="87" t="s">
        <v>60</v>
      </c>
      <c r="D258" s="88"/>
      <c r="E258" s="88"/>
      <c r="F258" s="85">
        <f>ROUND(SUMIF(K93:K254, IF(K92="","",K92), J93:J254) * 0.2, 2)</f>
        <v>0</v>
      </c>
      <c r="G258" s="85"/>
      <c r="H258" s="85"/>
      <c r="I258" s="85"/>
      <c r="J258" s="86"/>
    </row>
    <row r="259" spans="1:17" hidden="1" x14ac:dyDescent="0.25">
      <c r="B259" s="22"/>
      <c r="C259" s="91" t="s">
        <v>61</v>
      </c>
      <c r="D259" s="92"/>
      <c r="E259" s="92"/>
      <c r="F259" s="89">
        <f>SUM(F257:F258)</f>
        <v>0</v>
      </c>
      <c r="G259" s="89"/>
      <c r="H259" s="89"/>
      <c r="I259" s="89"/>
      <c r="J259" s="90"/>
    </row>
    <row r="260" spans="1:17" x14ac:dyDescent="0.25">
      <c r="A260" s="7">
        <v>4</v>
      </c>
      <c r="B260" s="16" t="s">
        <v>133</v>
      </c>
      <c r="C260" s="103" t="s">
        <v>134</v>
      </c>
      <c r="D260" s="103"/>
      <c r="E260" s="103"/>
      <c r="F260" s="19"/>
      <c r="G260" s="19"/>
      <c r="H260" s="19"/>
      <c r="I260" s="19"/>
      <c r="J260" s="20"/>
      <c r="K260" s="7"/>
    </row>
    <row r="261" spans="1:17" ht="27.2" customHeight="1" x14ac:dyDescent="0.25">
      <c r="A261" s="7">
        <v>9</v>
      </c>
      <c r="B261" s="21" t="s">
        <v>135</v>
      </c>
      <c r="C261" s="101" t="s">
        <v>136</v>
      </c>
      <c r="D261" s="102"/>
      <c r="E261" s="102"/>
      <c r="F261" s="23" t="s">
        <v>88</v>
      </c>
      <c r="G261" s="34"/>
      <c r="H261" s="35"/>
      <c r="I261" s="26"/>
      <c r="J261" s="27">
        <f>IF(AND(G261= "",H261= ""), 0, ROUND(ROUND(I261, 2) * ROUND(IF(H261="",G261,H261),  3), 2))</f>
        <v>0</v>
      </c>
      <c r="K261" s="7"/>
      <c r="M261" s="28">
        <v>0.2</v>
      </c>
      <c r="Q261" s="7">
        <v>22160</v>
      </c>
    </row>
    <row r="262" spans="1:17" hidden="1" x14ac:dyDescent="0.25">
      <c r="A262" s="7" t="s">
        <v>45</v>
      </c>
    </row>
    <row r="263" spans="1:17" hidden="1" x14ac:dyDescent="0.25">
      <c r="A263" s="7" t="s">
        <v>45</v>
      </c>
    </row>
    <row r="264" spans="1:17" hidden="1" x14ac:dyDescent="0.25">
      <c r="A264" s="7" t="s">
        <v>45</v>
      </c>
    </row>
    <row r="265" spans="1:17" hidden="1" x14ac:dyDescent="0.25">
      <c r="A265" s="7" t="s">
        <v>45</v>
      </c>
    </row>
    <row r="266" spans="1:17" hidden="1" x14ac:dyDescent="0.25">
      <c r="A266" s="7" t="s">
        <v>45</v>
      </c>
    </row>
    <row r="267" spans="1:17" hidden="1" x14ac:dyDescent="0.25">
      <c r="A267" s="7" t="s">
        <v>45</v>
      </c>
    </row>
    <row r="268" spans="1:17" hidden="1" x14ac:dyDescent="0.25">
      <c r="A268" s="7" t="s">
        <v>45</v>
      </c>
    </row>
    <row r="269" spans="1:17" hidden="1" x14ac:dyDescent="0.25">
      <c r="A269" s="7" t="s">
        <v>45</v>
      </c>
    </row>
    <row r="270" spans="1:17" hidden="1" x14ac:dyDescent="0.25">
      <c r="A270" s="7" t="s">
        <v>45</v>
      </c>
    </row>
    <row r="271" spans="1:17" hidden="1" x14ac:dyDescent="0.25">
      <c r="A271" s="7" t="s">
        <v>45</v>
      </c>
    </row>
    <row r="272" spans="1:17" hidden="1" x14ac:dyDescent="0.25">
      <c r="A272" s="7" t="s">
        <v>45</v>
      </c>
    </row>
    <row r="273" spans="1:17" hidden="1" x14ac:dyDescent="0.25">
      <c r="A273" s="7" t="s">
        <v>45</v>
      </c>
    </row>
    <row r="274" spans="1:17" hidden="1" x14ac:dyDescent="0.25">
      <c r="A274" s="7" t="s">
        <v>45</v>
      </c>
    </row>
    <row r="275" spans="1:17" x14ac:dyDescent="0.25">
      <c r="A275" s="7" t="s">
        <v>84</v>
      </c>
      <c r="B275" s="33"/>
      <c r="C275" s="104" t="s">
        <v>102</v>
      </c>
      <c r="D275" s="104"/>
      <c r="E275" s="104"/>
      <c r="F275" s="104"/>
      <c r="G275" s="104"/>
      <c r="H275" s="104"/>
      <c r="I275" s="104"/>
      <c r="J275" s="33"/>
    </row>
    <row r="276" spans="1:17" hidden="1" x14ac:dyDescent="0.25">
      <c r="A276" s="7" t="s">
        <v>46</v>
      </c>
    </row>
    <row r="277" spans="1:17" x14ac:dyDescent="0.25">
      <c r="A277" s="7">
        <v>9</v>
      </c>
      <c r="B277" s="21" t="s">
        <v>137</v>
      </c>
      <c r="C277" s="101" t="s">
        <v>138</v>
      </c>
      <c r="D277" s="102"/>
      <c r="E277" s="102"/>
      <c r="F277" s="23" t="s">
        <v>44</v>
      </c>
      <c r="G277" s="24"/>
      <c r="H277" s="25"/>
      <c r="I277" s="26"/>
      <c r="J277" s="27">
        <f>IF(AND(G277= "",H277= ""), 0, ROUND(ROUND(I277, 2) * ROUND(IF(H277="",G277,H277),  0), 2))</f>
        <v>0</v>
      </c>
      <c r="K277" s="7"/>
      <c r="M277" s="28">
        <v>0.2</v>
      </c>
      <c r="Q277" s="7">
        <v>22160</v>
      </c>
    </row>
    <row r="278" spans="1:17" hidden="1" x14ac:dyDescent="0.25">
      <c r="A278" s="7" t="s">
        <v>45</v>
      </c>
    </row>
    <row r="279" spans="1:17" x14ac:dyDescent="0.25">
      <c r="A279" s="7" t="s">
        <v>84</v>
      </c>
      <c r="B279" s="33"/>
      <c r="C279" s="104" t="s">
        <v>102</v>
      </c>
      <c r="D279" s="104"/>
      <c r="E279" s="104"/>
      <c r="F279" s="104"/>
      <c r="G279" s="104"/>
      <c r="H279" s="104"/>
      <c r="I279" s="104"/>
      <c r="J279" s="33"/>
    </row>
    <row r="280" spans="1:17" hidden="1" x14ac:dyDescent="0.25">
      <c r="A280" s="7" t="s">
        <v>46</v>
      </c>
    </row>
    <row r="281" spans="1:17" x14ac:dyDescent="0.25">
      <c r="A281" s="7">
        <v>9</v>
      </c>
      <c r="B281" s="21" t="s">
        <v>139</v>
      </c>
      <c r="C281" s="101" t="s">
        <v>140</v>
      </c>
      <c r="D281" s="102"/>
      <c r="E281" s="102"/>
      <c r="F281" s="23" t="s">
        <v>88</v>
      </c>
      <c r="G281" s="34"/>
      <c r="H281" s="35"/>
      <c r="I281" s="26"/>
      <c r="J281" s="27">
        <f>IF(AND(G281= "",H281= ""), 0, ROUND(ROUND(I281, 2) * ROUND(IF(H281="",G281,H281),  3), 2))</f>
        <v>0</v>
      </c>
      <c r="K281" s="7"/>
      <c r="M281" s="28">
        <v>0.2</v>
      </c>
      <c r="Q281" s="7">
        <v>22160</v>
      </c>
    </row>
    <row r="282" spans="1:17" hidden="1" x14ac:dyDescent="0.25">
      <c r="A282" s="7" t="s">
        <v>45</v>
      </c>
    </row>
    <row r="283" spans="1:17" x14ac:dyDescent="0.25">
      <c r="A283" s="7" t="s">
        <v>84</v>
      </c>
      <c r="B283" s="33"/>
      <c r="C283" s="104" t="s">
        <v>110</v>
      </c>
      <c r="D283" s="104"/>
      <c r="E283" s="104"/>
      <c r="F283" s="104"/>
      <c r="G283" s="104"/>
      <c r="H283" s="104"/>
      <c r="I283" s="104"/>
      <c r="J283" s="33"/>
    </row>
    <row r="284" spans="1:17" hidden="1" x14ac:dyDescent="0.25">
      <c r="A284" s="7" t="s">
        <v>46</v>
      </c>
    </row>
    <row r="285" spans="1:17" x14ac:dyDescent="0.25">
      <c r="A285" s="7">
        <v>9</v>
      </c>
      <c r="B285" s="21" t="s">
        <v>141</v>
      </c>
      <c r="C285" s="101" t="s">
        <v>142</v>
      </c>
      <c r="D285" s="102"/>
      <c r="E285" s="102"/>
      <c r="F285" s="23" t="s">
        <v>88</v>
      </c>
      <c r="G285" s="34"/>
      <c r="H285" s="35"/>
      <c r="I285" s="26"/>
      <c r="J285" s="27">
        <f>IF(AND(G285= "",H285= ""), 0, ROUND(ROUND(I285, 2) * ROUND(IF(H285="",G285,H285),  3), 2))</f>
        <v>0</v>
      </c>
      <c r="K285" s="7"/>
      <c r="M285" s="28">
        <v>0.2</v>
      </c>
      <c r="Q285" s="7">
        <v>22160</v>
      </c>
    </row>
    <row r="286" spans="1:17" hidden="1" x14ac:dyDescent="0.25">
      <c r="A286" s="7" t="s">
        <v>45</v>
      </c>
    </row>
    <row r="287" spans="1:17" x14ac:dyDescent="0.25">
      <c r="A287" s="7" t="s">
        <v>84</v>
      </c>
      <c r="B287" s="33"/>
      <c r="C287" s="104" t="s">
        <v>143</v>
      </c>
      <c r="D287" s="104"/>
      <c r="E287" s="104"/>
      <c r="F287" s="104"/>
      <c r="G287" s="104"/>
      <c r="H287" s="104"/>
      <c r="I287" s="104"/>
      <c r="J287" s="33"/>
    </row>
    <row r="288" spans="1:17" hidden="1" x14ac:dyDescent="0.25">
      <c r="A288" s="7" t="s">
        <v>46</v>
      </c>
    </row>
    <row r="289" spans="1:17" x14ac:dyDescent="0.25">
      <c r="A289" s="7" t="s">
        <v>39</v>
      </c>
      <c r="B289" s="22"/>
      <c r="C289" s="70"/>
      <c r="D289" s="70"/>
      <c r="E289" s="70"/>
      <c r="J289" s="22"/>
    </row>
    <row r="290" spans="1:17" x14ac:dyDescent="0.25">
      <c r="B290" s="22"/>
      <c r="C290" s="97" t="s">
        <v>134</v>
      </c>
      <c r="D290" s="98"/>
      <c r="E290" s="98"/>
      <c r="F290" s="95"/>
      <c r="G290" s="95"/>
      <c r="H290" s="95"/>
      <c r="I290" s="95"/>
      <c r="J290" s="96"/>
    </row>
    <row r="291" spans="1:17" x14ac:dyDescent="0.25">
      <c r="B291" s="22"/>
      <c r="C291" s="100"/>
      <c r="D291" s="57"/>
      <c r="E291" s="57"/>
      <c r="F291" s="57"/>
      <c r="G291" s="57"/>
      <c r="H291" s="57"/>
      <c r="I291" s="57"/>
      <c r="J291" s="99"/>
    </row>
    <row r="292" spans="1:17" x14ac:dyDescent="0.25">
      <c r="B292" s="22"/>
      <c r="C292" s="91" t="s">
        <v>59</v>
      </c>
      <c r="D292" s="92"/>
      <c r="E292" s="92"/>
      <c r="F292" s="89">
        <f>SUMIF(K261:K289, IF(K260="","",K260), J261:J289)</f>
        <v>0</v>
      </c>
      <c r="G292" s="89"/>
      <c r="H292" s="89"/>
      <c r="I292" s="89"/>
      <c r="J292" s="90"/>
    </row>
    <row r="293" spans="1:17" hidden="1" x14ac:dyDescent="0.25">
      <c r="B293" s="22"/>
      <c r="C293" s="87" t="s">
        <v>60</v>
      </c>
      <c r="D293" s="88"/>
      <c r="E293" s="88"/>
      <c r="F293" s="85">
        <f>ROUND(SUMIF(K261:K289, IF(K260="","",K260), J261:J289) * 0.2, 2)</f>
        <v>0</v>
      </c>
      <c r="G293" s="85"/>
      <c r="H293" s="85"/>
      <c r="I293" s="85"/>
      <c r="J293" s="86"/>
    </row>
    <row r="294" spans="1:17" hidden="1" x14ac:dyDescent="0.25">
      <c r="B294" s="22"/>
      <c r="C294" s="91" t="s">
        <v>61</v>
      </c>
      <c r="D294" s="92"/>
      <c r="E294" s="92"/>
      <c r="F294" s="89">
        <f>SUM(F292:F293)</f>
        <v>0</v>
      </c>
      <c r="G294" s="89"/>
      <c r="H294" s="89"/>
      <c r="I294" s="89"/>
      <c r="J294" s="90"/>
    </row>
    <row r="295" spans="1:17" ht="18" customHeight="1" x14ac:dyDescent="0.25">
      <c r="A295" s="7">
        <v>4</v>
      </c>
      <c r="B295" s="16" t="s">
        <v>144</v>
      </c>
      <c r="C295" s="103" t="s">
        <v>145</v>
      </c>
      <c r="D295" s="103"/>
      <c r="E295" s="103"/>
      <c r="F295" s="19"/>
      <c r="G295" s="19"/>
      <c r="H295" s="19"/>
      <c r="I295" s="19"/>
      <c r="J295" s="20"/>
      <c r="K295" s="7"/>
    </row>
    <row r="296" spans="1:17" x14ac:dyDescent="0.25">
      <c r="A296" s="7">
        <v>9</v>
      </c>
      <c r="B296" s="21" t="s">
        <v>146</v>
      </c>
      <c r="C296" s="101" t="s">
        <v>120</v>
      </c>
      <c r="D296" s="102"/>
      <c r="E296" s="102"/>
      <c r="F296" s="23" t="s">
        <v>44</v>
      </c>
      <c r="G296" s="24"/>
      <c r="H296" s="25"/>
      <c r="I296" s="26"/>
      <c r="J296" s="27">
        <f>IF(AND(G296= "",H296= ""), 0, ROUND(ROUND(I296, 2) * ROUND(IF(H296="",G296,H296),  0), 2))</f>
        <v>0</v>
      </c>
      <c r="K296" s="7"/>
      <c r="M296" s="28">
        <v>0.2</v>
      </c>
      <c r="Q296" s="7">
        <v>22160</v>
      </c>
    </row>
    <row r="297" spans="1:17" hidden="1" x14ac:dyDescent="0.25">
      <c r="A297" s="7" t="s">
        <v>45</v>
      </c>
    </row>
    <row r="298" spans="1:17" hidden="1" x14ac:dyDescent="0.25">
      <c r="A298" s="7" t="s">
        <v>45</v>
      </c>
    </row>
    <row r="299" spans="1:17" hidden="1" x14ac:dyDescent="0.25">
      <c r="A299" s="7" t="s">
        <v>45</v>
      </c>
    </row>
    <row r="300" spans="1:17" hidden="1" x14ac:dyDescent="0.25">
      <c r="A300" s="7" t="s">
        <v>45</v>
      </c>
    </row>
    <row r="301" spans="1:17" hidden="1" x14ac:dyDescent="0.25">
      <c r="A301" s="7" t="s">
        <v>45</v>
      </c>
    </row>
    <row r="302" spans="1:17" hidden="1" x14ac:dyDescent="0.25">
      <c r="A302" s="7" t="s">
        <v>45</v>
      </c>
    </row>
    <row r="303" spans="1:17" hidden="1" x14ac:dyDescent="0.25">
      <c r="A303" s="7" t="s">
        <v>45</v>
      </c>
    </row>
    <row r="304" spans="1:17" hidden="1" x14ac:dyDescent="0.25">
      <c r="A304" s="7" t="s">
        <v>45</v>
      </c>
    </row>
    <row r="305" spans="1:17" hidden="1" x14ac:dyDescent="0.25">
      <c r="A305" s="7" t="s">
        <v>45</v>
      </c>
    </row>
    <row r="306" spans="1:17" hidden="1" x14ac:dyDescent="0.25">
      <c r="A306" s="7" t="s">
        <v>45</v>
      </c>
    </row>
    <row r="307" spans="1:17" hidden="1" x14ac:dyDescent="0.25">
      <c r="A307" s="7" t="s">
        <v>45</v>
      </c>
    </row>
    <row r="308" spans="1:17" x14ac:dyDescent="0.25">
      <c r="A308" s="7" t="s">
        <v>84</v>
      </c>
      <c r="B308" s="33"/>
      <c r="C308" s="104" t="s">
        <v>95</v>
      </c>
      <c r="D308" s="104"/>
      <c r="E308" s="104"/>
      <c r="F308" s="104"/>
      <c r="G308" s="104"/>
      <c r="H308" s="104"/>
      <c r="I308" s="104"/>
      <c r="J308" s="33"/>
    </row>
    <row r="309" spans="1:17" hidden="1" x14ac:dyDescent="0.25">
      <c r="A309" s="7" t="s">
        <v>46</v>
      </c>
    </row>
    <row r="310" spans="1:17" x14ac:dyDescent="0.25">
      <c r="A310" s="7">
        <v>9</v>
      </c>
      <c r="B310" s="21" t="s">
        <v>147</v>
      </c>
      <c r="C310" s="101" t="s">
        <v>148</v>
      </c>
      <c r="D310" s="102"/>
      <c r="E310" s="102"/>
      <c r="F310" s="23" t="s">
        <v>44</v>
      </c>
      <c r="G310" s="24"/>
      <c r="H310" s="25"/>
      <c r="I310" s="26"/>
      <c r="J310" s="27">
        <f>IF(AND(G310= "",H310= ""), 0, ROUND(ROUND(I310, 2) * ROUND(IF(H310="",G310,H310),  0), 2))</f>
        <v>0</v>
      </c>
      <c r="K310" s="7"/>
      <c r="M310" s="28">
        <v>0.2</v>
      </c>
      <c r="Q310" s="7">
        <v>22160</v>
      </c>
    </row>
    <row r="311" spans="1:17" hidden="1" x14ac:dyDescent="0.25">
      <c r="A311" s="7" t="s">
        <v>45</v>
      </c>
    </row>
    <row r="312" spans="1:17" x14ac:dyDescent="0.25">
      <c r="A312" s="7" t="s">
        <v>84</v>
      </c>
      <c r="B312" s="33"/>
      <c r="C312" s="104" t="s">
        <v>149</v>
      </c>
      <c r="D312" s="104"/>
      <c r="E312" s="104"/>
      <c r="F312" s="104"/>
      <c r="G312" s="104"/>
      <c r="H312" s="104"/>
      <c r="I312" s="104"/>
      <c r="J312" s="33"/>
    </row>
    <row r="313" spans="1:17" hidden="1" x14ac:dyDescent="0.25">
      <c r="A313" s="7" t="s">
        <v>46</v>
      </c>
    </row>
    <row r="314" spans="1:17" x14ac:dyDescent="0.25">
      <c r="A314" s="7" t="s">
        <v>39</v>
      </c>
      <c r="B314" s="22"/>
      <c r="C314" s="70"/>
      <c r="D314" s="70"/>
      <c r="E314" s="70"/>
      <c r="J314" s="22"/>
    </row>
    <row r="315" spans="1:17" ht="17.100000000000001" customHeight="1" x14ac:dyDescent="0.25">
      <c r="B315" s="22"/>
      <c r="C315" s="97" t="s">
        <v>145</v>
      </c>
      <c r="D315" s="98"/>
      <c r="E315" s="98"/>
      <c r="F315" s="95"/>
      <c r="G315" s="95"/>
      <c r="H315" s="95"/>
      <c r="I315" s="95"/>
      <c r="J315" s="96"/>
    </row>
    <row r="316" spans="1:17" x14ac:dyDescent="0.25">
      <c r="B316" s="22"/>
      <c r="C316" s="100"/>
      <c r="D316" s="57"/>
      <c r="E316" s="57"/>
      <c r="F316" s="57"/>
      <c r="G316" s="57"/>
      <c r="H316" s="57"/>
      <c r="I316" s="57"/>
      <c r="J316" s="99"/>
    </row>
    <row r="317" spans="1:17" x14ac:dyDescent="0.25">
      <c r="B317" s="22"/>
      <c r="C317" s="91" t="s">
        <v>59</v>
      </c>
      <c r="D317" s="92"/>
      <c r="E317" s="92"/>
      <c r="F317" s="89">
        <f>SUMIF(K296:K314, IF(K295="","",K295), J296:J314)</f>
        <v>0</v>
      </c>
      <c r="G317" s="89"/>
      <c r="H317" s="89"/>
      <c r="I317" s="89"/>
      <c r="J317" s="90"/>
    </row>
    <row r="318" spans="1:17" hidden="1" x14ac:dyDescent="0.25">
      <c r="B318" s="22"/>
      <c r="C318" s="87" t="s">
        <v>60</v>
      </c>
      <c r="D318" s="88"/>
      <c r="E318" s="88"/>
      <c r="F318" s="85">
        <f>ROUND(SUMIF(K296:K314, IF(K295="","",K295), J296:J314) * 0.2, 2)</f>
        <v>0</v>
      </c>
      <c r="G318" s="85"/>
      <c r="H318" s="85"/>
      <c r="I318" s="85"/>
      <c r="J318" s="86"/>
    </row>
    <row r="319" spans="1:17" hidden="1" x14ac:dyDescent="0.25">
      <c r="B319" s="22"/>
      <c r="C319" s="91" t="s">
        <v>61</v>
      </c>
      <c r="D319" s="92"/>
      <c r="E319" s="92"/>
      <c r="F319" s="89">
        <f>SUM(F317:F318)</f>
        <v>0</v>
      </c>
      <c r="G319" s="89"/>
      <c r="H319" s="89"/>
      <c r="I319" s="89"/>
      <c r="J319" s="90"/>
    </row>
    <row r="320" spans="1:17" x14ac:dyDescent="0.25">
      <c r="A320" s="7">
        <v>4</v>
      </c>
      <c r="B320" s="16" t="s">
        <v>150</v>
      </c>
      <c r="C320" s="103" t="s">
        <v>151</v>
      </c>
      <c r="D320" s="103"/>
      <c r="E320" s="103"/>
      <c r="F320" s="19"/>
      <c r="G320" s="19"/>
      <c r="H320" s="19"/>
      <c r="I320" s="19"/>
      <c r="J320" s="20"/>
      <c r="K320" s="7"/>
    </row>
    <row r="321" spans="1:17" x14ac:dyDescent="0.25">
      <c r="A321" s="7">
        <v>9</v>
      </c>
      <c r="B321" s="21" t="s">
        <v>152</v>
      </c>
      <c r="C321" s="101" t="s">
        <v>153</v>
      </c>
      <c r="D321" s="102"/>
      <c r="E321" s="102"/>
      <c r="F321" s="23" t="s">
        <v>44</v>
      </c>
      <c r="G321" s="24"/>
      <c r="H321" s="25"/>
      <c r="I321" s="26"/>
      <c r="J321" s="27">
        <f>IF(AND(G321= "",H321= ""), 0, ROUND(ROUND(I321, 2) * ROUND(IF(H321="",G321,H321),  0), 2))</f>
        <v>0</v>
      </c>
      <c r="K321" s="7"/>
      <c r="M321" s="28">
        <v>0.2</v>
      </c>
      <c r="Q321" s="7">
        <v>22160</v>
      </c>
    </row>
    <row r="322" spans="1:17" hidden="1" x14ac:dyDescent="0.25">
      <c r="A322" s="7" t="s">
        <v>45</v>
      </c>
    </row>
    <row r="323" spans="1:17" hidden="1" x14ac:dyDescent="0.25">
      <c r="A323" s="7" t="s">
        <v>46</v>
      </c>
    </row>
    <row r="324" spans="1:17" ht="27.2" customHeight="1" x14ac:dyDescent="0.25">
      <c r="A324" s="7">
        <v>9</v>
      </c>
      <c r="B324" s="21" t="s">
        <v>154</v>
      </c>
      <c r="C324" s="101" t="s">
        <v>155</v>
      </c>
      <c r="D324" s="102"/>
      <c r="E324" s="102"/>
      <c r="F324" s="23" t="s">
        <v>44</v>
      </c>
      <c r="G324" s="24"/>
      <c r="H324" s="25"/>
      <c r="I324" s="26"/>
      <c r="J324" s="27">
        <f>IF(AND(G324= "",H324= ""), 0, ROUND(ROUND(I324, 2) * ROUND(IF(H324="",G324,H324),  0), 2))</f>
        <v>0</v>
      </c>
      <c r="K324" s="7"/>
      <c r="M324" s="28">
        <v>0.2</v>
      </c>
      <c r="Q324" s="7">
        <v>22160</v>
      </c>
    </row>
    <row r="325" spans="1:17" hidden="1" x14ac:dyDescent="0.25">
      <c r="A325" s="7" t="s">
        <v>45</v>
      </c>
    </row>
    <row r="326" spans="1:17" hidden="1" x14ac:dyDescent="0.25">
      <c r="A326" s="7" t="s">
        <v>46</v>
      </c>
    </row>
    <row r="327" spans="1:17" x14ac:dyDescent="0.25">
      <c r="A327" s="7" t="s">
        <v>39</v>
      </c>
      <c r="B327" s="22"/>
      <c r="C327" s="70"/>
      <c r="D327" s="70"/>
      <c r="E327" s="70"/>
      <c r="J327" s="22"/>
    </row>
    <row r="328" spans="1:17" x14ac:dyDescent="0.25">
      <c r="B328" s="22"/>
      <c r="C328" s="97" t="s">
        <v>151</v>
      </c>
      <c r="D328" s="98"/>
      <c r="E328" s="98"/>
      <c r="F328" s="95"/>
      <c r="G328" s="95"/>
      <c r="H328" s="95"/>
      <c r="I328" s="95"/>
      <c r="J328" s="96"/>
    </row>
    <row r="329" spans="1:17" x14ac:dyDescent="0.25">
      <c r="B329" s="22"/>
      <c r="C329" s="100"/>
      <c r="D329" s="57"/>
      <c r="E329" s="57"/>
      <c r="F329" s="57"/>
      <c r="G329" s="57"/>
      <c r="H329" s="57"/>
      <c r="I329" s="57"/>
      <c r="J329" s="99"/>
    </row>
    <row r="330" spans="1:17" x14ac:dyDescent="0.25">
      <c r="B330" s="22"/>
      <c r="C330" s="91" t="s">
        <v>59</v>
      </c>
      <c r="D330" s="92"/>
      <c r="E330" s="92"/>
      <c r="F330" s="89">
        <f>SUMIF(K321:K327, IF(K320="","",K320), J321:J327)</f>
        <v>0</v>
      </c>
      <c r="G330" s="89"/>
      <c r="H330" s="89"/>
      <c r="I330" s="89"/>
      <c r="J330" s="90"/>
    </row>
    <row r="331" spans="1:17" hidden="1" x14ac:dyDescent="0.25">
      <c r="B331" s="22"/>
      <c r="C331" s="87" t="s">
        <v>60</v>
      </c>
      <c r="D331" s="88"/>
      <c r="E331" s="88"/>
      <c r="F331" s="85">
        <f>ROUND(SUMIF(K321:K327, IF(K320="","",K320), J321:J327) * 0.2, 2)</f>
        <v>0</v>
      </c>
      <c r="G331" s="85"/>
      <c r="H331" s="85"/>
      <c r="I331" s="85"/>
      <c r="J331" s="86"/>
    </row>
    <row r="332" spans="1:17" hidden="1" x14ac:dyDescent="0.25">
      <c r="B332" s="22"/>
      <c r="C332" s="91" t="s">
        <v>61</v>
      </c>
      <c r="D332" s="92"/>
      <c r="E332" s="92"/>
      <c r="F332" s="89">
        <f>SUM(F330:F331)</f>
        <v>0</v>
      </c>
      <c r="G332" s="89"/>
      <c r="H332" s="89"/>
      <c r="I332" s="89"/>
      <c r="J332" s="90"/>
    </row>
    <row r="333" spans="1:17" x14ac:dyDescent="0.25">
      <c r="A333" s="7" t="s">
        <v>36</v>
      </c>
      <c r="B333" s="22"/>
      <c r="C333" s="70"/>
      <c r="D333" s="70"/>
      <c r="E333" s="70"/>
      <c r="J333" s="22"/>
    </row>
    <row r="334" spans="1:17" x14ac:dyDescent="0.25">
      <c r="B334" s="22"/>
      <c r="C334" s="97" t="s">
        <v>79</v>
      </c>
      <c r="D334" s="98"/>
      <c r="E334" s="98"/>
      <c r="F334" s="95"/>
      <c r="G334" s="95"/>
      <c r="H334" s="95"/>
      <c r="I334" s="95"/>
      <c r="J334" s="96"/>
    </row>
    <row r="335" spans="1:17" x14ac:dyDescent="0.25">
      <c r="B335" s="22"/>
      <c r="C335" s="100"/>
      <c r="D335" s="57"/>
      <c r="E335" s="57"/>
      <c r="F335" s="57"/>
      <c r="G335" s="57"/>
      <c r="H335" s="57"/>
      <c r="I335" s="57"/>
      <c r="J335" s="99"/>
    </row>
    <row r="336" spans="1:17" x14ac:dyDescent="0.25">
      <c r="B336" s="22"/>
      <c r="C336" s="87" t="s">
        <v>59</v>
      </c>
      <c r="D336" s="88"/>
      <c r="E336" s="88"/>
      <c r="F336" s="85">
        <f>SUMIF(K92:K333, IF(K91="","",K91), J92:J333)</f>
        <v>0</v>
      </c>
      <c r="G336" s="85"/>
      <c r="H336" s="85"/>
      <c r="I336" s="85"/>
      <c r="J336" s="86"/>
    </row>
    <row r="337" spans="2:10" ht="17.100000000000001" customHeight="1" x14ac:dyDescent="0.25">
      <c r="B337" s="22"/>
      <c r="C337" s="87" t="s">
        <v>60</v>
      </c>
      <c r="D337" s="88"/>
      <c r="E337" s="88"/>
      <c r="F337" s="85">
        <f>ROUND(SUMIF(K92:K333, IF(K91="","",K91), J92:J333) * 0.2, 2)</f>
        <v>0</v>
      </c>
      <c r="G337" s="85"/>
      <c r="H337" s="85"/>
      <c r="I337" s="85"/>
      <c r="J337" s="86"/>
    </row>
    <row r="338" spans="2:10" x14ac:dyDescent="0.25">
      <c r="B338" s="22"/>
      <c r="C338" s="91" t="s">
        <v>61</v>
      </c>
      <c r="D338" s="92"/>
      <c r="E338" s="92"/>
      <c r="F338" s="89">
        <f>SUM(F336:F337)</f>
        <v>0</v>
      </c>
      <c r="G338" s="89"/>
      <c r="H338" s="89"/>
      <c r="I338" s="89"/>
      <c r="J338" s="90"/>
    </row>
    <row r="339" spans="2:10" ht="37.35" customHeight="1" x14ac:dyDescent="0.25">
      <c r="B339" s="3"/>
      <c r="C339" s="93" t="s">
        <v>156</v>
      </c>
      <c r="D339" s="93"/>
      <c r="E339" s="93"/>
      <c r="F339" s="93"/>
      <c r="G339" s="93"/>
      <c r="H339" s="93"/>
      <c r="I339" s="93"/>
      <c r="J339" s="93"/>
    </row>
    <row r="341" spans="2:10" ht="15.75" x14ac:dyDescent="0.25">
      <c r="C341" s="94" t="s">
        <v>157</v>
      </c>
      <c r="D341" s="94"/>
      <c r="E341" s="94"/>
      <c r="F341" s="94"/>
      <c r="G341" s="94"/>
      <c r="H341" s="94"/>
      <c r="I341" s="94"/>
      <c r="J341" s="94"/>
    </row>
    <row r="342" spans="2:10" ht="17.100000000000001" customHeight="1" x14ac:dyDescent="0.25">
      <c r="C342" s="83" t="s">
        <v>158</v>
      </c>
      <c r="D342" s="84"/>
      <c r="E342" s="84"/>
      <c r="F342" s="82">
        <f>SUMIF(K27:K45, "", J27:J45)</f>
        <v>0</v>
      </c>
      <c r="G342" s="82"/>
      <c r="H342" s="82"/>
      <c r="I342" s="82"/>
      <c r="J342" s="82"/>
    </row>
    <row r="343" spans="2:10" x14ac:dyDescent="0.25">
      <c r="C343" s="75" t="s">
        <v>159</v>
      </c>
      <c r="D343" s="76"/>
      <c r="E343" s="76"/>
      <c r="F343" s="73">
        <f>SUMIF(K27:K45, "", J27:J45)</f>
        <v>0</v>
      </c>
      <c r="G343" s="74"/>
      <c r="H343" s="74"/>
      <c r="I343" s="74"/>
      <c r="J343" s="74"/>
    </row>
    <row r="344" spans="2:10" ht="17.100000000000001" customHeight="1" x14ac:dyDescent="0.25">
      <c r="C344" s="83" t="s">
        <v>160</v>
      </c>
      <c r="D344" s="84"/>
      <c r="E344" s="84"/>
      <c r="F344" s="82">
        <f>SUMIF(K67:K72, "", J67:J72)</f>
        <v>0</v>
      </c>
      <c r="G344" s="82"/>
      <c r="H344" s="82"/>
      <c r="I344" s="82"/>
      <c r="J344" s="82"/>
    </row>
    <row r="345" spans="2:10" x14ac:dyDescent="0.25">
      <c r="C345" s="75" t="s">
        <v>161</v>
      </c>
      <c r="D345" s="76"/>
      <c r="E345" s="76"/>
      <c r="F345" s="73">
        <f>SUMIF(K67:K72, "", J67:J72)</f>
        <v>0</v>
      </c>
      <c r="G345" s="74"/>
      <c r="H345" s="74"/>
      <c r="I345" s="74"/>
      <c r="J345" s="74"/>
    </row>
    <row r="346" spans="2:10" ht="17.100000000000001" customHeight="1" x14ac:dyDescent="0.25">
      <c r="C346" s="83" t="s">
        <v>162</v>
      </c>
      <c r="D346" s="84"/>
      <c r="E346" s="84"/>
      <c r="F346" s="82">
        <f>SUMIF(K93:K324, "", J93:J324)</f>
        <v>0</v>
      </c>
      <c r="G346" s="82"/>
      <c r="H346" s="82"/>
      <c r="I346" s="82"/>
      <c r="J346" s="82"/>
    </row>
    <row r="347" spans="2:10" ht="26.85" customHeight="1" x14ac:dyDescent="0.25">
      <c r="C347" s="75" t="s">
        <v>163</v>
      </c>
      <c r="D347" s="76"/>
      <c r="E347" s="76"/>
      <c r="F347" s="73">
        <f>SUMIF(K93:K251, "", J93:J251)</f>
        <v>0</v>
      </c>
      <c r="G347" s="74"/>
      <c r="H347" s="74"/>
      <c r="I347" s="74"/>
      <c r="J347" s="74"/>
    </row>
    <row r="348" spans="2:10" ht="26.85" customHeight="1" x14ac:dyDescent="0.25">
      <c r="C348" s="75" t="s">
        <v>164</v>
      </c>
      <c r="D348" s="76"/>
      <c r="E348" s="76"/>
      <c r="F348" s="73">
        <f>SUMIF(K261:K285, "", J261:J285)</f>
        <v>0</v>
      </c>
      <c r="G348" s="74"/>
      <c r="H348" s="74"/>
      <c r="I348" s="74"/>
      <c r="J348" s="74"/>
    </row>
    <row r="349" spans="2:10" ht="32.85" customHeight="1" x14ac:dyDescent="0.25">
      <c r="C349" s="75" t="s">
        <v>165</v>
      </c>
      <c r="D349" s="76"/>
      <c r="E349" s="76"/>
      <c r="F349" s="73">
        <f>SUMIF(K296:K310, "", J296:J310)</f>
        <v>0</v>
      </c>
      <c r="G349" s="74"/>
      <c r="H349" s="74"/>
      <c r="I349" s="74"/>
      <c r="J349" s="74"/>
    </row>
    <row r="350" spans="2:10" ht="26.85" customHeight="1" x14ac:dyDescent="0.25">
      <c r="C350" s="75" t="s">
        <v>166</v>
      </c>
      <c r="D350" s="76"/>
      <c r="E350" s="76"/>
      <c r="F350" s="73">
        <f>SUMIF(K321:K324, "", J321:J324)</f>
        <v>0</v>
      </c>
      <c r="G350" s="74"/>
      <c r="H350" s="74"/>
      <c r="I350" s="74"/>
      <c r="J350" s="74"/>
    </row>
    <row r="351" spans="2:10" x14ac:dyDescent="0.25">
      <c r="C351" s="77" t="s">
        <v>167</v>
      </c>
      <c r="D351" s="78"/>
      <c r="E351" s="78"/>
      <c r="F351" s="36"/>
      <c r="G351" s="36"/>
      <c r="H351" s="36"/>
      <c r="I351" s="36"/>
      <c r="J351" s="37"/>
    </row>
    <row r="352" spans="2:10" x14ac:dyDescent="0.25">
      <c r="C352" s="79"/>
      <c r="D352" s="80"/>
      <c r="E352" s="80"/>
      <c r="F352" s="80"/>
      <c r="G352" s="80"/>
      <c r="H352" s="80"/>
      <c r="I352" s="80"/>
      <c r="J352" s="81"/>
    </row>
    <row r="353" spans="1:10" x14ac:dyDescent="0.25">
      <c r="A353" s="38"/>
      <c r="C353" s="60" t="s">
        <v>59</v>
      </c>
      <c r="D353" s="57"/>
      <c r="E353" s="57"/>
      <c r="F353" s="61">
        <f>SUMIF(K5:K339, IF(K4="","",K4), J5:J339)</f>
        <v>0</v>
      </c>
      <c r="G353" s="62"/>
      <c r="H353" s="62"/>
      <c r="I353" s="62"/>
      <c r="J353" s="63"/>
    </row>
    <row r="354" spans="1:10" x14ac:dyDescent="0.25">
      <c r="A354" s="38"/>
      <c r="C354" s="60" t="s">
        <v>60</v>
      </c>
      <c r="D354" s="57"/>
      <c r="E354" s="57"/>
      <c r="F354" s="61">
        <f>ROUND(SUMIF(K5:K339, IF(K4="","",K4), J5:J339) * 0.2, 2)</f>
        <v>0</v>
      </c>
      <c r="G354" s="62"/>
      <c r="H354" s="62"/>
      <c r="I354" s="62"/>
      <c r="J354" s="63"/>
    </row>
    <row r="355" spans="1:10" x14ac:dyDescent="0.25">
      <c r="C355" s="64" t="s">
        <v>61</v>
      </c>
      <c r="D355" s="65"/>
      <c r="E355" s="65"/>
      <c r="F355" s="66">
        <f>SUM(F353:F354)</f>
        <v>0</v>
      </c>
      <c r="G355" s="67"/>
      <c r="H355" s="67"/>
      <c r="I355" s="67"/>
      <c r="J355" s="68"/>
    </row>
    <row r="356" spans="1:10" x14ac:dyDescent="0.25">
      <c r="C356" s="69"/>
      <c r="D356" s="70"/>
      <c r="E356" s="70"/>
      <c r="F356" s="70"/>
      <c r="G356" s="70"/>
      <c r="H356" s="70"/>
      <c r="I356" s="70"/>
      <c r="J356" s="70"/>
    </row>
    <row r="357" spans="1:10" x14ac:dyDescent="0.25">
      <c r="C357" s="71" t="s">
        <v>168</v>
      </c>
      <c r="D357" s="70"/>
      <c r="E357" s="70"/>
      <c r="F357" s="70"/>
      <c r="G357" s="70"/>
      <c r="H357" s="70"/>
      <c r="I357" s="70"/>
      <c r="J357" s="70"/>
    </row>
    <row r="358" spans="1:10" x14ac:dyDescent="0.25">
      <c r="C358" s="65" t="str">
        <f>IF(Paramètres!AA2&lt;&gt;"",Paramètres!AA2,"")</f>
        <v xml:space="preserve">Zéro euro </v>
      </c>
      <c r="D358" s="65"/>
      <c r="E358" s="65"/>
      <c r="F358" s="65"/>
      <c r="G358" s="65"/>
      <c r="H358" s="65"/>
      <c r="I358" s="65"/>
      <c r="J358" s="65"/>
    </row>
    <row r="359" spans="1:10" x14ac:dyDescent="0.25">
      <c r="C359" s="65"/>
      <c r="D359" s="65"/>
      <c r="E359" s="65"/>
      <c r="F359" s="65"/>
      <c r="G359" s="65"/>
      <c r="H359" s="65"/>
      <c r="I359" s="65"/>
      <c r="J359" s="65"/>
    </row>
    <row r="360" spans="1:10" ht="56.85" customHeight="1" x14ac:dyDescent="0.25">
      <c r="F360" s="72" t="s">
        <v>169</v>
      </c>
      <c r="G360" s="72"/>
      <c r="H360" s="72"/>
      <c r="I360" s="72"/>
      <c r="J360" s="72"/>
    </row>
    <row r="362" spans="1:10" ht="84.95" customHeight="1" x14ac:dyDescent="0.25">
      <c r="C362" s="58" t="s">
        <v>170</v>
      </c>
      <c r="D362" s="58"/>
      <c r="F362" s="58" t="s">
        <v>171</v>
      </c>
      <c r="G362" s="58"/>
      <c r="H362" s="58"/>
      <c r="I362" s="58"/>
      <c r="J362" s="58"/>
    </row>
    <row r="363" spans="1:10" x14ac:dyDescent="0.25">
      <c r="C363" s="59" t="s">
        <v>172</v>
      </c>
      <c r="D363" s="59"/>
      <c r="E363" s="59"/>
      <c r="F363" s="59"/>
      <c r="G363" s="59"/>
      <c r="H363" s="59"/>
      <c r="I363" s="59"/>
      <c r="J363" s="59"/>
    </row>
  </sheetData>
  <sheetProtection selectLockedCells="1"/>
  <mergeCells count="207">
    <mergeCell ref="C3:E3"/>
    <mergeCell ref="C4:E4"/>
    <mergeCell ref="C11:E11"/>
    <mergeCell ref="C26:E26"/>
    <mergeCell ref="C27:E27"/>
    <mergeCell ref="C30:E30"/>
    <mergeCell ref="C33:E33"/>
    <mergeCell ref="C36:E36"/>
    <mergeCell ref="C39:E39"/>
    <mergeCell ref="C42:E42"/>
    <mergeCell ref="C45:E45"/>
    <mergeCell ref="C48:E48"/>
    <mergeCell ref="F49:J49"/>
    <mergeCell ref="C49:E49"/>
    <mergeCell ref="F50:J50"/>
    <mergeCell ref="C50:E50"/>
    <mergeCell ref="F51:J51"/>
    <mergeCell ref="C51:E51"/>
    <mergeCell ref="F52:J52"/>
    <mergeCell ref="C52:E52"/>
    <mergeCell ref="F53:J53"/>
    <mergeCell ref="C53:E53"/>
    <mergeCell ref="C56:E56"/>
    <mergeCell ref="F57:J57"/>
    <mergeCell ref="C57:E57"/>
    <mergeCell ref="F58:J58"/>
    <mergeCell ref="C58:E58"/>
    <mergeCell ref="F59:J59"/>
    <mergeCell ref="C59:E59"/>
    <mergeCell ref="F60:J60"/>
    <mergeCell ref="C60:E60"/>
    <mergeCell ref="F61:J61"/>
    <mergeCell ref="C61:E61"/>
    <mergeCell ref="C62:E62"/>
    <mergeCell ref="C63:E63"/>
    <mergeCell ref="C65:E65"/>
    <mergeCell ref="C67:E67"/>
    <mergeCell ref="C69:E69"/>
    <mergeCell ref="C72:E72"/>
    <mergeCell ref="C75:E75"/>
    <mergeCell ref="F76:J76"/>
    <mergeCell ref="C76:E76"/>
    <mergeCell ref="F77:J77"/>
    <mergeCell ref="C77:E77"/>
    <mergeCell ref="F78:J78"/>
    <mergeCell ref="C78:E78"/>
    <mergeCell ref="F79:J79"/>
    <mergeCell ref="C79:E79"/>
    <mergeCell ref="F80:J80"/>
    <mergeCell ref="C80:E80"/>
    <mergeCell ref="C85:E85"/>
    <mergeCell ref="F86:J86"/>
    <mergeCell ref="C86:E86"/>
    <mergeCell ref="F87:J87"/>
    <mergeCell ref="C87:E87"/>
    <mergeCell ref="F88:J88"/>
    <mergeCell ref="C88:E88"/>
    <mergeCell ref="F89:J89"/>
    <mergeCell ref="C89:E89"/>
    <mergeCell ref="F90:J90"/>
    <mergeCell ref="C90:E90"/>
    <mergeCell ref="C91:E91"/>
    <mergeCell ref="C92:E92"/>
    <mergeCell ref="C93:E93"/>
    <mergeCell ref="C95:I95"/>
    <mergeCell ref="C97:E97"/>
    <mergeCell ref="C113:I113"/>
    <mergeCell ref="C115:E115"/>
    <mergeCell ref="C122:I122"/>
    <mergeCell ref="C124:E124"/>
    <mergeCell ref="C132:I132"/>
    <mergeCell ref="C134:E134"/>
    <mergeCell ref="C136:I136"/>
    <mergeCell ref="C138:E138"/>
    <mergeCell ref="C142:I142"/>
    <mergeCell ref="C144:E144"/>
    <mergeCell ref="C152:I152"/>
    <mergeCell ref="C154:E154"/>
    <mergeCell ref="C190:I190"/>
    <mergeCell ref="C192:E192"/>
    <mergeCell ref="C194:I194"/>
    <mergeCell ref="C196:E196"/>
    <mergeCell ref="C202:I202"/>
    <mergeCell ref="C204:E204"/>
    <mergeCell ref="C209:I209"/>
    <mergeCell ref="C211:E211"/>
    <mergeCell ref="C222:I222"/>
    <mergeCell ref="C224:E224"/>
    <mergeCell ref="C226:I226"/>
    <mergeCell ref="C228:E228"/>
    <mergeCell ref="C230:I230"/>
    <mergeCell ref="C232:E232"/>
    <mergeCell ref="C234:I234"/>
    <mergeCell ref="C236:E236"/>
    <mergeCell ref="C239:E239"/>
    <mergeCell ref="C242:E242"/>
    <mergeCell ref="C245:E245"/>
    <mergeCell ref="C248:E248"/>
    <mergeCell ref="C251:E251"/>
    <mergeCell ref="C254:E254"/>
    <mergeCell ref="F255:J255"/>
    <mergeCell ref="C255:E255"/>
    <mergeCell ref="F256:J256"/>
    <mergeCell ref="C256:E256"/>
    <mergeCell ref="F257:J257"/>
    <mergeCell ref="C257:E257"/>
    <mergeCell ref="F258:J258"/>
    <mergeCell ref="C258:E258"/>
    <mergeCell ref="F259:J259"/>
    <mergeCell ref="C259:E259"/>
    <mergeCell ref="C260:E260"/>
    <mergeCell ref="C261:E261"/>
    <mergeCell ref="C275:I275"/>
    <mergeCell ref="C277:E277"/>
    <mergeCell ref="C279:I279"/>
    <mergeCell ref="C281:E281"/>
    <mergeCell ref="C283:I283"/>
    <mergeCell ref="C285:E285"/>
    <mergeCell ref="C287:I287"/>
    <mergeCell ref="C289:E289"/>
    <mergeCell ref="F290:J290"/>
    <mergeCell ref="C290:E290"/>
    <mergeCell ref="F291:J291"/>
    <mergeCell ref="C291:E291"/>
    <mergeCell ref="F292:J292"/>
    <mergeCell ref="C292:E292"/>
    <mergeCell ref="F293:J293"/>
    <mergeCell ref="C293:E293"/>
    <mergeCell ref="F294:J294"/>
    <mergeCell ref="C294:E294"/>
    <mergeCell ref="C295:E295"/>
    <mergeCell ref="C296:E296"/>
    <mergeCell ref="C308:I308"/>
    <mergeCell ref="C310:E310"/>
    <mergeCell ref="C312:I312"/>
    <mergeCell ref="C314:E314"/>
    <mergeCell ref="F315:J315"/>
    <mergeCell ref="C315:E315"/>
    <mergeCell ref="F316:J316"/>
    <mergeCell ref="C316:E316"/>
    <mergeCell ref="F317:J317"/>
    <mergeCell ref="C317:E317"/>
    <mergeCell ref="F318:J318"/>
    <mergeCell ref="C318:E318"/>
    <mergeCell ref="F319:J319"/>
    <mergeCell ref="C319:E319"/>
    <mergeCell ref="C320:E320"/>
    <mergeCell ref="C321:E321"/>
    <mergeCell ref="C324:E324"/>
    <mergeCell ref="C327:E327"/>
    <mergeCell ref="F328:J328"/>
    <mergeCell ref="C328:E328"/>
    <mergeCell ref="F329:J329"/>
    <mergeCell ref="C329:E329"/>
    <mergeCell ref="F330:J330"/>
    <mergeCell ref="C330:E330"/>
    <mergeCell ref="F331:J331"/>
    <mergeCell ref="C331:E331"/>
    <mergeCell ref="F332:J332"/>
    <mergeCell ref="C332:E332"/>
    <mergeCell ref="C333:E333"/>
    <mergeCell ref="F334:J334"/>
    <mergeCell ref="C334:E334"/>
    <mergeCell ref="F335:J335"/>
    <mergeCell ref="C335:E335"/>
    <mergeCell ref="F336:J336"/>
    <mergeCell ref="C336:E336"/>
    <mergeCell ref="F337:J337"/>
    <mergeCell ref="C337:E337"/>
    <mergeCell ref="F338:J338"/>
    <mergeCell ref="C338:E338"/>
    <mergeCell ref="C339:J339"/>
    <mergeCell ref="C341:J341"/>
    <mergeCell ref="F342:J342"/>
    <mergeCell ref="C342:E342"/>
    <mergeCell ref="F343:J343"/>
    <mergeCell ref="C343:E343"/>
    <mergeCell ref="F344:J344"/>
    <mergeCell ref="C344:E344"/>
    <mergeCell ref="F345:J345"/>
    <mergeCell ref="C345:E345"/>
    <mergeCell ref="F346:J346"/>
    <mergeCell ref="C346:E346"/>
    <mergeCell ref="F347:J347"/>
    <mergeCell ref="C347:E347"/>
    <mergeCell ref="F348:J348"/>
    <mergeCell ref="C348:E348"/>
    <mergeCell ref="F349:J349"/>
    <mergeCell ref="C349:E349"/>
    <mergeCell ref="F350:J350"/>
    <mergeCell ref="C350:E350"/>
    <mergeCell ref="C351:E351"/>
    <mergeCell ref="C352:J352"/>
    <mergeCell ref="C353:E353"/>
    <mergeCell ref="F353:J353"/>
    <mergeCell ref="C362:D362"/>
    <mergeCell ref="F362:J362"/>
    <mergeCell ref="C363:J363"/>
    <mergeCell ref="C354:E354"/>
    <mergeCell ref="F354:J354"/>
    <mergeCell ref="C355:E355"/>
    <mergeCell ref="F355:J355"/>
    <mergeCell ref="C356:J356"/>
    <mergeCell ref="C357:J357"/>
    <mergeCell ref="C358:J358"/>
    <mergeCell ref="C359:J359"/>
    <mergeCell ref="F360:J36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&amp;LAFF12026 - Remplacement du système de sécurité incendie du bâtiment n°12 (Musée)
1 Avenue Claude Vellefaux - 75010 PARIS&amp;RDPGF              .
DCE              .&amp;R&amp;G</oddHeader>
    <oddFooter>&amp;LEFFICIO&amp;RPage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554687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9" t="s">
        <v>173</v>
      </c>
      <c r="AA1" s="7">
        <f>IF(DPGF!F355&lt;&gt;"",DPGF!F355,"0")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0" t="s">
        <v>174</v>
      </c>
      <c r="B3" s="39" t="s">
        <v>175</v>
      </c>
      <c r="C3" s="108" t="s">
        <v>200</v>
      </c>
      <c r="D3" s="108"/>
      <c r="E3" s="108"/>
      <c r="F3" s="108"/>
      <c r="G3" s="108"/>
      <c r="H3" s="108"/>
      <c r="I3" s="108"/>
      <c r="J3" s="108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0" t="s">
        <v>176</v>
      </c>
      <c r="B5" s="39" t="s">
        <v>177</v>
      </c>
      <c r="C5" s="108" t="s">
        <v>201</v>
      </c>
      <c r="D5" s="108"/>
      <c r="E5" s="108"/>
      <c r="F5" s="108"/>
      <c r="G5" s="108"/>
      <c r="H5" s="108"/>
      <c r="I5" s="108"/>
      <c r="J5" s="108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0" t="s">
        <v>186</v>
      </c>
      <c r="B7" s="39" t="s">
        <v>187</v>
      </c>
      <c r="C7" s="41" t="s">
        <v>202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0" t="s">
        <v>188</v>
      </c>
      <c r="B9" s="39" t="s">
        <v>189</v>
      </c>
      <c r="C9" s="41" t="s">
        <v>203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0" t="s">
        <v>178</v>
      </c>
      <c r="B11" s="39" t="s">
        <v>179</v>
      </c>
      <c r="C11" s="108" t="s">
        <v>204</v>
      </c>
      <c r="D11" s="108"/>
      <c r="E11" s="108"/>
      <c r="F11" s="108"/>
      <c r="G11" s="108"/>
      <c r="H11" s="108"/>
      <c r="I11" s="108"/>
      <c r="J11" s="108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0" t="s">
        <v>190</v>
      </c>
      <c r="B13" s="39" t="s">
        <v>191</v>
      </c>
      <c r="C13" s="41"/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0" t="s">
        <v>192</v>
      </c>
      <c r="B15" s="39" t="s">
        <v>193</v>
      </c>
      <c r="C15" s="41" t="s">
        <v>205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0" t="s">
        <v>194</v>
      </c>
      <c r="B17" s="39" t="s">
        <v>195</v>
      </c>
      <c r="C17" s="41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2">
        <v>0.2</v>
      </c>
      <c r="E19" s="43" t="s">
        <v>196</v>
      </c>
      <c r="AA19" s="7">
        <f>INT((AA5-AA18*100)/10)</f>
        <v>0</v>
      </c>
    </row>
    <row r="20" spans="1:27" ht="12.75" customHeight="1" x14ac:dyDescent="0.25">
      <c r="C20" s="44">
        <v>5.5E-2</v>
      </c>
      <c r="E20" s="43" t="s">
        <v>197</v>
      </c>
      <c r="AA20" s="7">
        <f>AA5-AA18*100-AA19*10</f>
        <v>0</v>
      </c>
    </row>
    <row r="21" spans="1:27" ht="12.75" customHeight="1" x14ac:dyDescent="0.25">
      <c r="C21" s="44">
        <v>0</v>
      </c>
      <c r="E21" s="43" t="s">
        <v>198</v>
      </c>
      <c r="AA21" s="7">
        <f>INT(AA6/10)</f>
        <v>0</v>
      </c>
    </row>
    <row r="22" spans="1:27" ht="12.75" customHeight="1" x14ac:dyDescent="0.25">
      <c r="C22" s="45">
        <v>0</v>
      </c>
      <c r="E22" s="43" t="s">
        <v>199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0" t="s">
        <v>180</v>
      </c>
      <c r="B24" s="39" t="s">
        <v>181</v>
      </c>
      <c r="C24" s="108" t="s">
        <v>206</v>
      </c>
      <c r="D24" s="108"/>
      <c r="E24" s="108"/>
      <c r="F24" s="108"/>
      <c r="G24" s="108"/>
      <c r="H24" s="108"/>
      <c r="I24" s="108"/>
      <c r="J24" s="108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0" t="s">
        <v>182</v>
      </c>
      <c r="B26" s="39" t="s">
        <v>183</v>
      </c>
      <c r="C26" s="108" t="s">
        <v>207</v>
      </c>
      <c r="D26" s="108"/>
      <c r="E26" s="108"/>
      <c r="F26" s="108"/>
      <c r="G26" s="108"/>
      <c r="H26" s="108"/>
      <c r="I26" s="108"/>
      <c r="J26" s="108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0" t="s">
        <v>184</v>
      </c>
      <c r="B28" s="39" t="s">
        <v>185</v>
      </c>
      <c r="C28" s="108" t="s">
        <v>208</v>
      </c>
      <c r="D28" s="108"/>
      <c r="E28" s="108"/>
      <c r="F28" s="108"/>
      <c r="G28" s="108"/>
      <c r="H28" s="108"/>
      <c r="I28" s="108"/>
      <c r="J28" s="108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5546875" defaultRowHeight="15" x14ac:dyDescent="0.25"/>
  <cols>
    <col min="1" max="1" width="24.7109375" customWidth="1"/>
  </cols>
  <sheetData>
    <row r="1" spans="1:3" x14ac:dyDescent="0.25">
      <c r="A1" s="7" t="s">
        <v>209</v>
      </c>
      <c r="B1" s="7" t="s">
        <v>210</v>
      </c>
    </row>
    <row r="2" spans="1:3" x14ac:dyDescent="0.25">
      <c r="A2" s="7" t="s">
        <v>211</v>
      </c>
      <c r="B2" s="7" t="s">
        <v>200</v>
      </c>
    </row>
    <row r="3" spans="1:3" x14ac:dyDescent="0.25">
      <c r="A3" s="7" t="s">
        <v>212</v>
      </c>
      <c r="B3" s="7">
        <v>1</v>
      </c>
    </row>
    <row r="4" spans="1:3" x14ac:dyDescent="0.25">
      <c r="A4" s="7" t="s">
        <v>213</v>
      </c>
      <c r="B4" s="7">
        <v>0</v>
      </c>
    </row>
    <row r="5" spans="1:3" x14ac:dyDescent="0.25">
      <c r="A5" s="7" t="s">
        <v>214</v>
      </c>
      <c r="B5" s="7">
        <v>0</v>
      </c>
    </row>
    <row r="6" spans="1:3" x14ac:dyDescent="0.25">
      <c r="A6" s="7" t="s">
        <v>215</v>
      </c>
      <c r="B6" s="7">
        <v>1</v>
      </c>
    </row>
    <row r="7" spans="1:3" x14ac:dyDescent="0.25">
      <c r="A7" s="7" t="s">
        <v>216</v>
      </c>
      <c r="B7" s="7">
        <v>1</v>
      </c>
    </row>
    <row r="8" spans="1:3" x14ac:dyDescent="0.25">
      <c r="A8" s="7" t="s">
        <v>217</v>
      </c>
      <c r="B8" s="7">
        <v>0</v>
      </c>
    </row>
    <row r="9" spans="1:3" x14ac:dyDescent="0.25">
      <c r="A9" s="7" t="s">
        <v>218</v>
      </c>
      <c r="B9" s="7">
        <v>0</v>
      </c>
    </row>
    <row r="10" spans="1:3" x14ac:dyDescent="0.25">
      <c r="A10" s="7" t="s">
        <v>219</v>
      </c>
      <c r="C10" s="7" t="s">
        <v>220</v>
      </c>
    </row>
    <row r="11" spans="1:3" x14ac:dyDescent="0.25">
      <c r="A11" s="7" t="s">
        <v>221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554687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1" t="s">
        <v>222</v>
      </c>
      <c r="C2" s="111"/>
      <c r="D2" s="111"/>
      <c r="E2" s="111"/>
      <c r="F2" s="111"/>
      <c r="G2" s="111"/>
      <c r="H2" s="111"/>
      <c r="I2" s="111"/>
      <c r="J2" s="111"/>
    </row>
    <row r="4" spans="1:10" ht="12.75" customHeight="1" x14ac:dyDescent="0.25">
      <c r="A4" s="40" t="s">
        <v>174</v>
      </c>
      <c r="B4" s="39" t="s">
        <v>223</v>
      </c>
      <c r="C4" s="110"/>
      <c r="D4" s="110"/>
      <c r="E4" s="110"/>
      <c r="F4" s="110"/>
      <c r="G4" s="110"/>
      <c r="H4" s="110"/>
      <c r="I4" s="110"/>
      <c r="J4" s="110"/>
    </row>
    <row r="6" spans="1:10" ht="12.75" customHeight="1" x14ac:dyDescent="0.25">
      <c r="A6" s="40" t="s">
        <v>176</v>
      </c>
      <c r="B6" s="39" t="s">
        <v>224</v>
      </c>
      <c r="C6" s="110"/>
      <c r="D6" s="110"/>
      <c r="E6" s="110"/>
      <c r="F6" s="110"/>
      <c r="G6" s="110"/>
      <c r="H6" s="110"/>
      <c r="I6" s="110"/>
      <c r="J6" s="110"/>
    </row>
    <row r="8" spans="1:10" ht="12.75" customHeight="1" x14ac:dyDescent="0.25">
      <c r="A8" s="40" t="s">
        <v>186</v>
      </c>
      <c r="B8" s="39" t="s">
        <v>225</v>
      </c>
      <c r="C8" s="110"/>
      <c r="D8" s="110"/>
      <c r="E8" s="110"/>
      <c r="F8" s="110"/>
      <c r="G8" s="110"/>
      <c r="H8" s="110"/>
      <c r="I8" s="110"/>
      <c r="J8" s="110"/>
    </row>
    <row r="10" spans="1:10" ht="12.75" customHeight="1" x14ac:dyDescent="0.25">
      <c r="A10" s="40" t="s">
        <v>188</v>
      </c>
      <c r="B10" s="39" t="s">
        <v>226</v>
      </c>
      <c r="C10" s="112"/>
      <c r="D10" s="112"/>
      <c r="E10" s="112"/>
      <c r="F10" s="112"/>
      <c r="G10" s="112"/>
      <c r="H10" s="112"/>
      <c r="I10" s="112"/>
      <c r="J10" s="112"/>
    </row>
    <row r="12" spans="1:10" ht="12.75" customHeight="1" x14ac:dyDescent="0.25">
      <c r="A12" s="40" t="s">
        <v>178</v>
      </c>
      <c r="B12" s="39" t="s">
        <v>227</v>
      </c>
      <c r="C12" s="110"/>
      <c r="D12" s="110"/>
      <c r="E12" s="110"/>
      <c r="F12" s="110"/>
      <c r="G12" s="110"/>
      <c r="H12" s="110"/>
      <c r="I12" s="110"/>
      <c r="J12" s="110"/>
    </row>
    <row r="14" spans="1:10" ht="12.75" customHeight="1" x14ac:dyDescent="0.25">
      <c r="A14" s="40" t="s">
        <v>190</v>
      </c>
      <c r="B14" s="39" t="s">
        <v>228</v>
      </c>
      <c r="C14" s="110"/>
      <c r="D14" s="110"/>
      <c r="E14" s="110"/>
      <c r="F14" s="110"/>
      <c r="G14" s="110"/>
      <c r="H14" s="110"/>
      <c r="I14" s="110"/>
      <c r="J14" s="110"/>
    </row>
    <row r="16" spans="1:10" ht="12.75" customHeight="1" x14ac:dyDescent="0.25">
      <c r="A16" s="40" t="s">
        <v>192</v>
      </c>
      <c r="B16" s="39" t="s">
        <v>229</v>
      </c>
      <c r="C16" s="110"/>
      <c r="D16" s="110"/>
      <c r="E16" s="110"/>
      <c r="F16" s="110"/>
      <c r="G16" s="110"/>
      <c r="H16" s="110"/>
      <c r="I16" s="110"/>
      <c r="J16" s="110"/>
    </row>
    <row r="18" spans="1:10" ht="12.75" customHeight="1" x14ac:dyDescent="0.25">
      <c r="A18" s="40" t="s">
        <v>194</v>
      </c>
      <c r="B18" s="39" t="s">
        <v>230</v>
      </c>
      <c r="C18" s="109"/>
      <c r="D18" s="109"/>
      <c r="E18" s="109"/>
      <c r="F18" s="109"/>
      <c r="G18" s="109"/>
      <c r="H18" s="109"/>
      <c r="I18" s="109"/>
      <c r="J18" s="109"/>
    </row>
    <row r="20" spans="1:10" ht="12.75" customHeight="1" x14ac:dyDescent="0.25">
      <c r="A20" s="40" t="s">
        <v>231</v>
      </c>
      <c r="B20" s="39" t="s">
        <v>232</v>
      </c>
      <c r="C20" s="109"/>
      <c r="D20" s="109"/>
      <c r="E20" s="109"/>
      <c r="F20" s="109"/>
      <c r="G20" s="109"/>
      <c r="H20" s="109"/>
      <c r="I20" s="109"/>
      <c r="J20" s="109"/>
    </row>
    <row r="22" spans="1:10" ht="12.75" customHeight="1" x14ac:dyDescent="0.25">
      <c r="A22" s="40" t="s">
        <v>180</v>
      </c>
      <c r="B22" s="39" t="s">
        <v>233</v>
      </c>
      <c r="C22" s="109"/>
      <c r="D22" s="109"/>
      <c r="E22" s="109"/>
      <c r="F22" s="109"/>
      <c r="G22" s="109"/>
      <c r="H22" s="109"/>
      <c r="I22" s="109"/>
      <c r="J22" s="109"/>
    </row>
    <row r="24" spans="1:10" ht="12.75" customHeight="1" x14ac:dyDescent="0.25">
      <c r="A24" s="40" t="s">
        <v>182</v>
      </c>
      <c r="B24" s="39" t="s">
        <v>234</v>
      </c>
      <c r="C24" s="110"/>
      <c r="D24" s="110"/>
      <c r="E24" s="110"/>
      <c r="F24" s="110"/>
      <c r="G24" s="110"/>
      <c r="H24" s="110"/>
      <c r="I24" s="110"/>
      <c r="J24" s="110"/>
    </row>
    <row r="28" spans="1:10" ht="60" customHeight="1" x14ac:dyDescent="0.25">
      <c r="A28" s="40" t="s">
        <v>184</v>
      </c>
      <c r="B28" s="39" t="s">
        <v>235</v>
      </c>
      <c r="C28" s="110"/>
      <c r="D28" s="110"/>
      <c r="E28" s="110"/>
      <c r="F28" s="110"/>
      <c r="G28" s="110"/>
      <c r="H28" s="110"/>
      <c r="I28" s="110"/>
      <c r="J28" s="110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BARAZA Leo</dc:creator>
  <cp:lastModifiedBy>BARAZA Leo</cp:lastModifiedBy>
  <dcterms:created xsi:type="dcterms:W3CDTF">2025-01-13T15:14:48Z</dcterms:created>
  <dcterms:modified xsi:type="dcterms:W3CDTF">2026-02-27T17:48:51Z</dcterms:modified>
</cp:coreProperties>
</file>